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11.21" sheetId="6" r:id="rId1"/>
  </sheets>
  <calcPr calcId="152511"/>
</workbook>
</file>

<file path=xl/calcChain.xml><?xml version="1.0" encoding="utf-8"?>
<calcChain xmlns="http://schemas.openxmlformats.org/spreadsheetml/2006/main">
  <c r="C39" i="6" l="1"/>
  <c r="C59" i="6"/>
  <c r="D65" i="6"/>
  <c r="C65" i="6"/>
  <c r="E21" i="6" l="1"/>
  <c r="D60" i="6" l="1"/>
  <c r="D7" i="6" l="1"/>
  <c r="C44" i="6" l="1"/>
  <c r="D44" i="6"/>
  <c r="E17" i="6"/>
  <c r="D79" i="6" l="1"/>
  <c r="C60" i="6" l="1"/>
  <c r="E64" i="6"/>
  <c r="E38" i="6" l="1"/>
  <c r="D25" i="6"/>
  <c r="E15" i="6"/>
  <c r="D56" i="6" l="1"/>
  <c r="E19" i="6" l="1"/>
  <c r="E23" i="6" l="1"/>
  <c r="E22" i="6"/>
  <c r="E20" i="6"/>
  <c r="C79" i="6"/>
  <c r="D76" i="6"/>
  <c r="D75" i="6" s="1"/>
  <c r="C76" i="6"/>
  <c r="E71" i="6"/>
  <c r="D69" i="6"/>
  <c r="C69" i="6"/>
  <c r="E68" i="6"/>
  <c r="E63" i="6"/>
  <c r="E62" i="6"/>
  <c r="E59" i="6"/>
  <c r="E58" i="6"/>
  <c r="C56" i="6"/>
  <c r="E56" i="6" s="1"/>
  <c r="E55" i="6"/>
  <c r="E54" i="6"/>
  <c r="E53" i="6"/>
  <c r="E52" i="6"/>
  <c r="D50" i="6"/>
  <c r="C50" i="6"/>
  <c r="E49" i="6"/>
  <c r="E48" i="6"/>
  <c r="E47" i="6"/>
  <c r="E46" i="6"/>
  <c r="E43" i="6"/>
  <c r="E42" i="6"/>
  <c r="D40" i="6"/>
  <c r="C40" i="6"/>
  <c r="E39" i="6"/>
  <c r="E37" i="6"/>
  <c r="E36" i="6"/>
  <c r="E35" i="6"/>
  <c r="D33" i="6"/>
  <c r="C33" i="6"/>
  <c r="E29" i="6"/>
  <c r="E28" i="6"/>
  <c r="E27" i="6"/>
  <c r="E26" i="6"/>
  <c r="C25" i="6"/>
  <c r="E18" i="6"/>
  <c r="E16" i="6"/>
  <c r="E14" i="6"/>
  <c r="E13" i="6"/>
  <c r="E12" i="6"/>
  <c r="E11" i="6"/>
  <c r="E10" i="6"/>
  <c r="E9" i="6"/>
  <c r="E8" i="6"/>
  <c r="C7" i="6"/>
  <c r="D72" i="6" l="1"/>
  <c r="D83" i="6" s="1"/>
  <c r="C75" i="6"/>
  <c r="E50" i="6"/>
  <c r="E69" i="6"/>
  <c r="C31" i="6"/>
  <c r="C82" i="6" s="1"/>
  <c r="E65" i="6"/>
  <c r="E60" i="6"/>
  <c r="E40" i="6"/>
  <c r="D31" i="6"/>
  <c r="E33" i="6"/>
  <c r="C72" i="6"/>
  <c r="C83" i="6" s="1"/>
  <c r="E25" i="6"/>
  <c r="E7" i="6"/>
  <c r="E44" i="6"/>
  <c r="C81" i="6" l="1"/>
  <c r="C74" i="6" s="1"/>
  <c r="C84" i="6" s="1"/>
  <c r="E31" i="6"/>
  <c r="D82" i="6"/>
  <c r="D81" i="6" s="1"/>
  <c r="E72" i="6"/>
  <c r="D74" i="6" l="1"/>
  <c r="D84" i="6" s="1"/>
</calcChain>
</file>

<file path=xl/sharedStrings.xml><?xml version="1.0" encoding="utf-8"?>
<sst xmlns="http://schemas.openxmlformats.org/spreadsheetml/2006/main" count="156" uniqueCount="149">
  <si>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</si>
  <si>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</si>
  <si>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</si>
  <si>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</si>
  <si>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</si>
  <si>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</si>
  <si>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</si>
  <si>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</si>
  <si>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</si>
  <si>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</si>
  <si>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</si>
  <si>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</si>
  <si>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</si>
  <si>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</si>
  <si>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</si>
  <si>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</si>
  <si>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</si>
  <si>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</si>
  <si>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</si>
  <si>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</si>
  <si>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</si>
  <si>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</si>
  <si>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</si>
  <si>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</si>
  <si>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</si>
  <si>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</si>
  <si>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</si>
  <si>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</si>
  <si>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</si>
  <si>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</si>
  <si>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</si>
  <si>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</si>
  <si>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</si>
  <si>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</si>
  <si>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</si>
  <si>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</si>
  <si>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</si>
  <si>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</si>
  <si>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</si>
  <si>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</si>
  <si>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</si>
  <si>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</si>
  <si>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</si>
  <si>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</si>
  <si>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</si>
  <si>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</si>
  <si>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</si>
  <si>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</si>
  <si>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</si>
  <si>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</si>
  <si>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</si>
  <si>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</si>
  <si>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</si>
  <si>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</si>
  <si>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</si>
  <si>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</si>
  <si>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</si>
  <si>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</si>
  <si>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</si>
  <si>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</si>
  <si>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</si>
  <si>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</si>
  <si>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</si>
  <si>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</si>
  <si>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</si>
  <si>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</si>
  <si>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</si>
  <si>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</si>
  <si>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</si>
  <si>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</si>
  <si>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</si>
  <si>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</si>
  <si>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</si>
  <si>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</si>
  <si>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</si>
  <si>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</si>
  <si>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</si>
  <si>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</si>
  <si>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</si>
  <si>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</si>
  <si>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</si>
  <si>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</si>
  <si>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</si>
  <si>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</si>
  <si>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</si>
  <si>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</si>
  <si>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</si>
  <si>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</si>
  <si>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</si>
  <si>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</si>
  <si>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</si>
  <si>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</si>
  <si>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</si>
  <si>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</si>
  <si>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</si>
  <si>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</si>
  <si>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</si>
  <si>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</si>
  <si>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</si>
  <si>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</si>
  <si>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</si>
  <si>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</si>
  <si>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</si>
  <si>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</si>
  <si>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</si>
  <si>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</si>
  <si>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</si>
  <si>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</si>
  <si>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</si>
  <si>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</si>
  <si>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</si>
  <si>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</si>
  <si>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</si>
  <si>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</si>
  <si>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</si>
  <si>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</si>
  <si>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</si>
  <si>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</si>
  <si>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</si>
  <si>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</si>
  <si>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</si>
  <si>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</si>
  <si>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</si>
  <si>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</si>
  <si>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</si>
  <si>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</si>
  <si>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</si>
  <si>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</si>
  <si>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</si>
  <si>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</si>
  <si>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</si>
  <si>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</si>
  <si>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</si>
  <si>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</si>
  <si>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</si>
  <si>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</si>
  <si>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</si>
  <si>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</si>
  <si>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</si>
  <si>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</si>
  <si>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</si>
  <si>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</si>
  <si>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2021 год</t>
  </si>
  <si>
    <t>Другие вопросы в области социальной политики</t>
  </si>
  <si>
    <t>000 10 06 000 00 00 000</t>
  </si>
  <si>
    <t xml:space="preserve">городского поселения город Россошь по состоянию на 01.11.2021 года      </t>
  </si>
  <si>
    <t>Исполнено по состоянию на 01.11.2021 года</t>
  </si>
  <si>
    <t>Массовый спорт</t>
  </si>
  <si>
    <t>000 11 02 000 00 00 000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</si>
</sst>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>
      <selection activeCell="D84" sqref="D84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145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142</v>
      </c>
      <c r="D5" s="3" t="s">
        <v>146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291073.40000000002</v>
      </c>
      <c r="D7" s="18">
        <f>SUM(D8:D24)</f>
        <v>234780.29999999993</v>
      </c>
      <c r="E7" s="18">
        <f>D7/C7%</f>
        <v>80.660170252589168</v>
      </c>
    </row>
    <row r="8" spans="1:5" ht="33.6" customHeight="1" thickBot="1" x14ac:dyDescent="0.35">
      <c r="A8" s="5" t="s">
        <v>9</v>
      </c>
      <c r="B8" s="6" t="s">
        <v>10</v>
      </c>
      <c r="C8" s="19">
        <v>102503</v>
      </c>
      <c r="D8" s="19">
        <v>80298.7</v>
      </c>
      <c r="E8" s="18">
        <f t="shared" ref="E8:E31" si="0">D8/C8%</f>
        <v>78.337902305298385</v>
      </c>
    </row>
    <row r="9" spans="1:5" ht="49.2" customHeight="1" thickBot="1" x14ac:dyDescent="0.35">
      <c r="A9" s="5" t="s">
        <v>11</v>
      </c>
      <c r="B9" s="6" t="s">
        <v>12</v>
      </c>
      <c r="C9" s="19">
        <v>9262.4</v>
      </c>
      <c r="D9" s="19">
        <v>7727.6</v>
      </c>
      <c r="E9" s="18">
        <f t="shared" si="0"/>
        <v>83.429780618414242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1821</v>
      </c>
      <c r="D10" s="19">
        <v>1836</v>
      </c>
      <c r="E10" s="18">
        <f t="shared" si="0"/>
        <v>100.82372322899505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5229.3999999999996</v>
      </c>
      <c r="E11" s="18">
        <f t="shared" si="0"/>
        <v>34.862666666666662</v>
      </c>
    </row>
    <row r="12" spans="1:5" ht="24.6" customHeight="1" thickBot="1" x14ac:dyDescent="0.35">
      <c r="A12" s="5" t="s">
        <v>17</v>
      </c>
      <c r="B12" s="6" t="s">
        <v>18</v>
      </c>
      <c r="C12" s="19">
        <v>129041.1</v>
      </c>
      <c r="D12" s="19">
        <v>107877.1</v>
      </c>
      <c r="E12" s="18">
        <f t="shared" si="0"/>
        <v>83.599023876888836</v>
      </c>
    </row>
    <row r="13" spans="1:5" ht="118.8" customHeight="1" thickBot="1" x14ac:dyDescent="0.35">
      <c r="A13" s="5" t="s">
        <v>19</v>
      </c>
      <c r="B13" s="6" t="s">
        <v>20</v>
      </c>
      <c r="C13" s="19">
        <v>14500</v>
      </c>
      <c r="D13" s="19">
        <v>13736</v>
      </c>
      <c r="E13" s="18">
        <f t="shared" si="0"/>
        <v>94.731034482758616</v>
      </c>
    </row>
    <row r="14" spans="1:5" ht="145.80000000000001" thickBot="1" x14ac:dyDescent="0.35">
      <c r="A14" s="5" t="s">
        <v>21</v>
      </c>
      <c r="B14" s="6" t="s">
        <v>22</v>
      </c>
      <c r="C14" s="19">
        <v>1518</v>
      </c>
      <c r="D14" s="19">
        <v>1231.3</v>
      </c>
      <c r="E14" s="18">
        <f t="shared" si="0"/>
        <v>81.113306982872203</v>
      </c>
    </row>
    <row r="15" spans="1:5" ht="104.4" customHeight="1" thickBot="1" x14ac:dyDescent="0.35">
      <c r="A15" s="5" t="s">
        <v>23</v>
      </c>
      <c r="B15" s="6" t="s">
        <v>24</v>
      </c>
      <c r="C15" s="19">
        <v>3314</v>
      </c>
      <c r="D15" s="19">
        <v>4522.8</v>
      </c>
      <c r="E15" s="18">
        <f t="shared" si="0"/>
        <v>136.47555823777913</v>
      </c>
    </row>
    <row r="16" spans="1:5" ht="56.4" customHeight="1" thickBot="1" x14ac:dyDescent="0.35">
      <c r="A16" s="5" t="s">
        <v>25</v>
      </c>
      <c r="B16" s="6" t="s">
        <v>26</v>
      </c>
      <c r="C16" s="19">
        <v>224.4</v>
      </c>
      <c r="D16" s="19">
        <v>224.4</v>
      </c>
      <c r="E16" s="18">
        <f t="shared" si="0"/>
        <v>99.999999999999986</v>
      </c>
    </row>
    <row r="17" spans="1:5" ht="137.4" customHeight="1" thickBot="1" x14ac:dyDescent="0.35">
      <c r="A17" s="22" t="s">
        <v>133</v>
      </c>
      <c r="B17" s="23" t="s">
        <v>134</v>
      </c>
      <c r="C17" s="19">
        <v>1443</v>
      </c>
      <c r="D17" s="19">
        <v>1579.9</v>
      </c>
      <c r="E17" s="18">
        <f t="shared" si="0"/>
        <v>109.48717948717949</v>
      </c>
    </row>
    <row r="18" spans="1:5" ht="47.4" customHeight="1" thickBot="1" x14ac:dyDescent="0.35">
      <c r="A18" s="5" t="s">
        <v>27</v>
      </c>
      <c r="B18" s="6" t="s">
        <v>28</v>
      </c>
      <c r="C18" s="19">
        <v>7445.3</v>
      </c>
      <c r="D18" s="19">
        <v>5293.4</v>
      </c>
      <c r="E18" s="18">
        <f t="shared" si="0"/>
        <v>71.097202261829608</v>
      </c>
    </row>
    <row r="19" spans="1:5" ht="78" customHeight="1" thickBot="1" x14ac:dyDescent="0.35">
      <c r="A19" s="5" t="s">
        <v>29</v>
      </c>
      <c r="B19" s="6" t="s">
        <v>30</v>
      </c>
      <c r="C19" s="19">
        <v>1074.8</v>
      </c>
      <c r="D19" s="19">
        <v>1074.8</v>
      </c>
      <c r="E19" s="18">
        <f t="shared" si="0"/>
        <v>100</v>
      </c>
    </row>
    <row r="20" spans="1:5" ht="66.599999999999994" customHeight="1" thickBot="1" x14ac:dyDescent="0.35">
      <c r="A20" s="5" t="s">
        <v>31</v>
      </c>
      <c r="B20" s="6" t="s">
        <v>32</v>
      </c>
      <c r="C20" s="19">
        <v>2701.4</v>
      </c>
      <c r="D20" s="19">
        <v>2854.8</v>
      </c>
      <c r="E20" s="18">
        <f t="shared" si="0"/>
        <v>105.67853705486046</v>
      </c>
    </row>
    <row r="21" spans="1:5" ht="99" customHeight="1" thickBot="1" x14ac:dyDescent="0.35">
      <c r="A21" s="22" t="s">
        <v>131</v>
      </c>
      <c r="B21" s="23" t="s">
        <v>132</v>
      </c>
      <c r="C21" s="19">
        <v>279.2</v>
      </c>
      <c r="D21" s="19">
        <v>279.2</v>
      </c>
      <c r="E21" s="18">
        <f t="shared" si="0"/>
        <v>100</v>
      </c>
    </row>
    <row r="22" spans="1:5" ht="132.6" thickBot="1" x14ac:dyDescent="0.35">
      <c r="A22" s="5" t="s">
        <v>33</v>
      </c>
      <c r="B22" s="6" t="s">
        <v>34</v>
      </c>
      <c r="C22" s="19">
        <v>301.3</v>
      </c>
      <c r="D22" s="19">
        <v>326.89999999999998</v>
      </c>
      <c r="E22" s="18">
        <f t="shared" si="0"/>
        <v>108.49651510122801</v>
      </c>
    </row>
    <row r="23" spans="1:5" ht="39" customHeight="1" thickBot="1" x14ac:dyDescent="0.35">
      <c r="A23" s="5" t="s">
        <v>35</v>
      </c>
      <c r="B23" s="6" t="s">
        <v>36</v>
      </c>
      <c r="C23" s="19">
        <v>644.5</v>
      </c>
      <c r="D23" s="19">
        <v>689.9</v>
      </c>
      <c r="E23" s="18">
        <f t="shared" si="0"/>
        <v>107.04422032583398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-1.9</v>
      </c>
      <c r="E24" s="18"/>
    </row>
    <row r="25" spans="1:5" ht="27" thickBot="1" x14ac:dyDescent="0.35">
      <c r="A25" s="4" t="s">
        <v>39</v>
      </c>
      <c r="B25" s="7" t="s">
        <v>40</v>
      </c>
      <c r="C25" s="18">
        <f>SUM(C26:C29)</f>
        <v>237677.8</v>
      </c>
      <c r="D25" s="18">
        <f>SUM(D26:D30)</f>
        <v>182114</v>
      </c>
      <c r="E25" s="18">
        <f t="shared" si="0"/>
        <v>76.622217135971482</v>
      </c>
    </row>
    <row r="26" spans="1:5" ht="27" thickBot="1" x14ac:dyDescent="0.35">
      <c r="A26" s="5" t="s">
        <v>41</v>
      </c>
      <c r="B26" s="6" t="s">
        <v>135</v>
      </c>
      <c r="C26" s="19">
        <v>7243</v>
      </c>
      <c r="D26" s="19">
        <v>6639.4</v>
      </c>
      <c r="E26" s="18">
        <f t="shared" si="0"/>
        <v>91.66643655943669</v>
      </c>
    </row>
    <row r="27" spans="1:5" ht="15" thickBot="1" x14ac:dyDescent="0.35">
      <c r="A27" s="5" t="s">
        <v>42</v>
      </c>
      <c r="B27" s="6" t="s">
        <v>136</v>
      </c>
      <c r="C27" s="19">
        <v>82616.899999999994</v>
      </c>
      <c r="D27" s="19">
        <v>52323.1</v>
      </c>
      <c r="E27" s="18">
        <f t="shared" si="0"/>
        <v>63.332199586283195</v>
      </c>
    </row>
    <row r="28" spans="1:5" ht="27" thickBot="1" x14ac:dyDescent="0.35">
      <c r="A28" s="5" t="s">
        <v>43</v>
      </c>
      <c r="B28" s="6" t="s">
        <v>137</v>
      </c>
      <c r="C28" s="19">
        <v>147004.9</v>
      </c>
      <c r="D28" s="19">
        <v>122240.5</v>
      </c>
      <c r="E28" s="18">
        <f t="shared" si="0"/>
        <v>83.154030920057764</v>
      </c>
    </row>
    <row r="29" spans="1:5" ht="27" thickBot="1" x14ac:dyDescent="0.35">
      <c r="A29" s="5" t="s">
        <v>44</v>
      </c>
      <c r="B29" s="6" t="s">
        <v>139</v>
      </c>
      <c r="C29" s="19">
        <v>813</v>
      </c>
      <c r="D29" s="19">
        <v>911</v>
      </c>
      <c r="E29" s="18">
        <f t="shared" si="0"/>
        <v>112.05412054120541</v>
      </c>
    </row>
    <row r="30" spans="1:5" ht="66.599999999999994" thickBot="1" x14ac:dyDescent="0.35">
      <c r="A30" s="5" t="s">
        <v>138</v>
      </c>
      <c r="B30" s="6" t="s">
        <v>140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528751.19999999995</v>
      </c>
      <c r="D31" s="18">
        <f>D7+D25</f>
        <v>416894.29999999993</v>
      </c>
      <c r="E31" s="18">
        <f t="shared" si="0"/>
        <v>78.845078744029323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50051.399999999994</v>
      </c>
      <c r="D33" s="20">
        <f>SUM(D35:D39)</f>
        <v>34780.9</v>
      </c>
      <c r="E33" s="20">
        <f>D33/C33%</f>
        <v>69.490363905904744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3672.3</v>
      </c>
      <c r="D35" s="19">
        <v>2542.6999999999998</v>
      </c>
      <c r="E35" s="20">
        <f t="shared" ref="E35:E72" si="1">D35/C35%</f>
        <v>69.239985839936821</v>
      </c>
    </row>
    <row r="36" spans="1:5" ht="76.2" customHeight="1" thickBot="1" x14ac:dyDescent="0.35">
      <c r="A36" s="9" t="s">
        <v>53</v>
      </c>
      <c r="B36" s="6" t="s">
        <v>54</v>
      </c>
      <c r="C36" s="19">
        <v>17544.599999999999</v>
      </c>
      <c r="D36" s="19">
        <v>13717.5</v>
      </c>
      <c r="E36" s="20">
        <f t="shared" si="1"/>
        <v>78.186450531787557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300</v>
      </c>
      <c r="D37" s="19">
        <v>280</v>
      </c>
      <c r="E37" s="20">
        <f t="shared" si="1"/>
        <v>93.333333333333329</v>
      </c>
    </row>
    <row r="38" spans="1:5" ht="24.6" customHeight="1" thickBot="1" x14ac:dyDescent="0.35">
      <c r="A38" s="5" t="s">
        <v>57</v>
      </c>
      <c r="B38" s="6" t="s">
        <v>58</v>
      </c>
      <c r="C38" s="19"/>
      <c r="D38" s="19"/>
      <c r="E38" s="20" t="e">
        <f t="shared" si="1"/>
        <v>#DIV/0!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f>28461.5+73</f>
        <v>28534.5</v>
      </c>
      <c r="D39" s="19">
        <v>18240.7</v>
      </c>
      <c r="E39" s="20">
        <f t="shared" si="1"/>
        <v>63.925073157055493</v>
      </c>
    </row>
    <row r="40" spans="1:5" ht="43.8" customHeight="1" thickBot="1" x14ac:dyDescent="0.35">
      <c r="A40" s="8" t="s">
        <v>61</v>
      </c>
      <c r="B40" s="7" t="s">
        <v>62</v>
      </c>
      <c r="C40" s="20">
        <f>SUM(C42:C43)</f>
        <v>22804.400000000001</v>
      </c>
      <c r="D40" s="20">
        <f>SUM(D42:D43)</f>
        <v>18466.8</v>
      </c>
      <c r="E40" s="20">
        <f t="shared" si="1"/>
        <v>80.979109294697508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141</v>
      </c>
      <c r="C42" s="19">
        <v>21079.4</v>
      </c>
      <c r="D42" s="19">
        <v>16927.3</v>
      </c>
      <c r="E42" s="20">
        <f t="shared" si="1"/>
        <v>80.302570281886574</v>
      </c>
    </row>
    <row r="43" spans="1:5" ht="63.6" customHeight="1" thickBot="1" x14ac:dyDescent="0.35">
      <c r="A43" s="5" t="s">
        <v>64</v>
      </c>
      <c r="B43" s="6" t="s">
        <v>65</v>
      </c>
      <c r="C43" s="19">
        <v>1725</v>
      </c>
      <c r="D43" s="19">
        <v>1539.5</v>
      </c>
      <c r="E43" s="20">
        <f t="shared" si="1"/>
        <v>89.246376811594203</v>
      </c>
    </row>
    <row r="44" spans="1:5" ht="28.2" customHeight="1" thickBot="1" x14ac:dyDescent="0.35">
      <c r="A44" s="8" t="s">
        <v>66</v>
      </c>
      <c r="B44" s="7" t="s">
        <v>67</v>
      </c>
      <c r="C44" s="20">
        <f>SUM(C46:C49)</f>
        <v>146333.5</v>
      </c>
      <c r="D44" s="20">
        <f>SUM(D46:D49)</f>
        <v>105969.60000000001</v>
      </c>
      <c r="E44" s="20">
        <f t="shared" si="1"/>
        <v>72.416500664577839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490.7</v>
      </c>
      <c r="D46" s="19">
        <v>467.2</v>
      </c>
      <c r="E46" s="20">
        <f t="shared" si="1"/>
        <v>95.210923170980223</v>
      </c>
    </row>
    <row r="47" spans="1:5" ht="19.8" customHeight="1" thickBot="1" x14ac:dyDescent="0.35">
      <c r="A47" s="5" t="s">
        <v>70</v>
      </c>
      <c r="B47" s="6" t="s">
        <v>71</v>
      </c>
      <c r="C47" s="19">
        <v>3937.1</v>
      </c>
      <c r="D47" s="19">
        <v>3323</v>
      </c>
      <c r="E47" s="20">
        <f t="shared" si="1"/>
        <v>84.402224987935284</v>
      </c>
    </row>
    <row r="48" spans="1:5" ht="35.4" customHeight="1" thickBot="1" x14ac:dyDescent="0.35">
      <c r="A48" s="5" t="s">
        <v>72</v>
      </c>
      <c r="B48" s="6" t="s">
        <v>73</v>
      </c>
      <c r="C48" s="19">
        <v>125723</v>
      </c>
      <c r="D48" s="19">
        <v>91045.8</v>
      </c>
      <c r="E48" s="20">
        <f t="shared" si="1"/>
        <v>72.417775586010521</v>
      </c>
    </row>
    <row r="49" spans="1:5" ht="36" customHeight="1" thickBot="1" x14ac:dyDescent="0.35">
      <c r="A49" s="5" t="s">
        <v>74</v>
      </c>
      <c r="B49" s="6" t="s">
        <v>75</v>
      </c>
      <c r="C49" s="19">
        <v>16182.7</v>
      </c>
      <c r="D49" s="19">
        <v>11133.6</v>
      </c>
      <c r="E49" s="20">
        <f t="shared" si="1"/>
        <v>68.799396886798874</v>
      </c>
    </row>
    <row r="50" spans="1:5" ht="31.2" customHeight="1" thickBot="1" x14ac:dyDescent="0.35">
      <c r="A50" s="8" t="s">
        <v>76</v>
      </c>
      <c r="B50" s="7" t="s">
        <v>77</v>
      </c>
      <c r="C50" s="20">
        <f>SUM(C52:C55)</f>
        <v>263497.2</v>
      </c>
      <c r="D50" s="20">
        <f>SUM(D52:D55)</f>
        <v>168102.50000000003</v>
      </c>
      <c r="E50" s="20">
        <f t="shared" si="1"/>
        <v>63.796693095790019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48337.9</v>
      </c>
      <c r="D52" s="19">
        <v>15242.6</v>
      </c>
      <c r="E52" s="20">
        <f t="shared" si="1"/>
        <v>31.533434427229977</v>
      </c>
    </row>
    <row r="53" spans="1:5" ht="25.8" customHeight="1" thickBot="1" x14ac:dyDescent="0.35">
      <c r="A53" s="5" t="s">
        <v>80</v>
      </c>
      <c r="B53" s="6" t="s">
        <v>81</v>
      </c>
      <c r="C53" s="19">
        <v>33434.699999999997</v>
      </c>
      <c r="D53" s="19">
        <v>10551.2</v>
      </c>
      <c r="E53" s="20">
        <f t="shared" si="1"/>
        <v>31.557633237325298</v>
      </c>
    </row>
    <row r="54" spans="1:5" ht="23.4" customHeight="1" thickBot="1" x14ac:dyDescent="0.35">
      <c r="A54" s="5" t="s">
        <v>82</v>
      </c>
      <c r="B54" s="6" t="s">
        <v>83</v>
      </c>
      <c r="C54" s="19">
        <v>147948.4</v>
      </c>
      <c r="D54" s="19">
        <v>113432.6</v>
      </c>
      <c r="E54" s="20">
        <f t="shared" si="1"/>
        <v>76.670379672913</v>
      </c>
    </row>
    <row r="55" spans="1:5" ht="39" customHeight="1" thickBot="1" x14ac:dyDescent="0.35">
      <c r="A55" s="5" t="s">
        <v>84</v>
      </c>
      <c r="B55" s="6" t="s">
        <v>85</v>
      </c>
      <c r="C55" s="19">
        <v>33776.199999999997</v>
      </c>
      <c r="D55" s="19">
        <v>28876.1</v>
      </c>
      <c r="E55" s="20">
        <f t="shared" si="1"/>
        <v>85.492447344579915</v>
      </c>
    </row>
    <row r="56" spans="1:5" ht="26.4" customHeight="1" thickBot="1" x14ac:dyDescent="0.35">
      <c r="A56" s="8" t="s">
        <v>86</v>
      </c>
      <c r="B56" s="7" t="s">
        <v>87</v>
      </c>
      <c r="C56" s="20">
        <f>SUM(C58:C59)</f>
        <v>53378</v>
      </c>
      <c r="D56" s="20">
        <f>D58+D59</f>
        <v>41651.300000000003</v>
      </c>
      <c r="E56" s="20">
        <f t="shared" si="1"/>
        <v>78.030836674285297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34279.199999999997</v>
      </c>
      <c r="D58" s="19">
        <v>26855.200000000001</v>
      </c>
      <c r="E58" s="20">
        <f t="shared" si="1"/>
        <v>78.342551751499457</v>
      </c>
    </row>
    <row r="59" spans="1:5" ht="31.2" customHeight="1" thickBot="1" x14ac:dyDescent="0.35">
      <c r="A59" s="5" t="s">
        <v>90</v>
      </c>
      <c r="B59" s="6" t="s">
        <v>91</v>
      </c>
      <c r="C59" s="19">
        <f>19097.2+1.6</f>
        <v>19098.8</v>
      </c>
      <c r="D59" s="19">
        <v>14796.1</v>
      </c>
      <c r="E59" s="20">
        <f t="shared" si="1"/>
        <v>77.471359457138675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SUM(C62:C64)</f>
        <v>3453.1</v>
      </c>
      <c r="D60" s="20">
        <f>SUM(D62:D64)</f>
        <v>1825.1</v>
      </c>
      <c r="E60" s="20">
        <f t="shared" si="1"/>
        <v>52.853957313718105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1699.3</v>
      </c>
      <c r="D62" s="19">
        <v>1446.8</v>
      </c>
      <c r="E62" s="20">
        <f t="shared" si="1"/>
        <v>85.140940387218265</v>
      </c>
    </row>
    <row r="63" spans="1:5" ht="24" customHeight="1" thickBot="1" x14ac:dyDescent="0.35">
      <c r="A63" s="5" t="s">
        <v>96</v>
      </c>
      <c r="B63" s="6" t="s">
        <v>97</v>
      </c>
      <c r="C63" s="19">
        <v>250</v>
      </c>
      <c r="D63" s="19">
        <v>50</v>
      </c>
      <c r="E63" s="20">
        <f t="shared" si="1"/>
        <v>20</v>
      </c>
    </row>
    <row r="64" spans="1:5" ht="24" customHeight="1" thickBot="1" x14ac:dyDescent="0.35">
      <c r="A64" s="5" t="s">
        <v>143</v>
      </c>
      <c r="B64" s="6" t="s">
        <v>144</v>
      </c>
      <c r="C64" s="19">
        <v>1503.8</v>
      </c>
      <c r="D64" s="19">
        <v>328.3</v>
      </c>
      <c r="E64" s="20">
        <f t="shared" si="1"/>
        <v>21.831360553265061</v>
      </c>
    </row>
    <row r="65" spans="1:5" ht="22.2" customHeight="1" thickBot="1" x14ac:dyDescent="0.35">
      <c r="A65" s="8" t="s">
        <v>98</v>
      </c>
      <c r="B65" s="7" t="s">
        <v>99</v>
      </c>
      <c r="C65" s="20">
        <f>SUM(C68+C67)</f>
        <v>5909.1</v>
      </c>
      <c r="D65" s="20">
        <f>SUM(D68+D67)</f>
        <v>4963.8999999999996</v>
      </c>
      <c r="E65" s="20">
        <f t="shared" si="1"/>
        <v>84.004332301027219</v>
      </c>
    </row>
    <row r="66" spans="1:5" ht="15" thickBot="1" x14ac:dyDescent="0.35">
      <c r="A66" s="5" t="s">
        <v>50</v>
      </c>
      <c r="B66" s="6"/>
      <c r="C66" s="19"/>
      <c r="D66" s="19"/>
      <c r="E66" s="20"/>
    </row>
    <row r="67" spans="1:5" ht="15" thickBot="1" x14ac:dyDescent="0.35">
      <c r="A67" s="5" t="s">
        <v>147</v>
      </c>
      <c r="B67" s="6" t="s">
        <v>148</v>
      </c>
      <c r="C67" s="19">
        <v>1075</v>
      </c>
      <c r="D67" s="19">
        <v>1075</v>
      </c>
      <c r="E67" s="20"/>
    </row>
    <row r="68" spans="1:5" ht="30" customHeight="1" thickBot="1" x14ac:dyDescent="0.35">
      <c r="A68" s="5" t="s">
        <v>100</v>
      </c>
      <c r="B68" s="6" t="s">
        <v>101</v>
      </c>
      <c r="C68" s="19">
        <v>4834.1000000000004</v>
      </c>
      <c r="D68" s="19">
        <v>3888.9</v>
      </c>
      <c r="E68" s="20">
        <f t="shared" si="1"/>
        <v>80.447239403404978</v>
      </c>
    </row>
    <row r="69" spans="1:5" ht="44.4" customHeight="1" thickBot="1" x14ac:dyDescent="0.35">
      <c r="A69" s="8" t="s">
        <v>102</v>
      </c>
      <c r="B69" s="7" t="s">
        <v>103</v>
      </c>
      <c r="C69" s="20">
        <f>SUM(C71)</f>
        <v>13865.3</v>
      </c>
      <c r="D69" s="20">
        <f>SUM(D71)</f>
        <v>11006.8</v>
      </c>
      <c r="E69" s="20">
        <f t="shared" si="1"/>
        <v>79.383785421159303</v>
      </c>
    </row>
    <row r="70" spans="1:5" ht="15" thickBot="1" x14ac:dyDescent="0.35">
      <c r="A70" s="5" t="s">
        <v>50</v>
      </c>
      <c r="B70" s="6"/>
      <c r="C70" s="19"/>
      <c r="D70" s="19"/>
      <c r="E70" s="20"/>
    </row>
    <row r="71" spans="1:5" ht="38.4" customHeight="1" thickBot="1" x14ac:dyDescent="0.35">
      <c r="A71" s="5" t="s">
        <v>104</v>
      </c>
      <c r="B71" s="6" t="s">
        <v>105</v>
      </c>
      <c r="C71" s="19">
        <v>13865.3</v>
      </c>
      <c r="D71" s="19">
        <v>11006.8</v>
      </c>
      <c r="E71" s="20">
        <f t="shared" si="1"/>
        <v>79.383785421159303</v>
      </c>
    </row>
    <row r="72" spans="1:5" ht="27.6" customHeight="1" thickBot="1" x14ac:dyDescent="0.35">
      <c r="A72" s="4" t="s">
        <v>106</v>
      </c>
      <c r="B72" s="15" t="s">
        <v>107</v>
      </c>
      <c r="C72" s="18">
        <f>C33+C40+C44+C50+C56+C60+C65+C69</f>
        <v>559292</v>
      </c>
      <c r="D72" s="18">
        <f>D33+D40+D44+D50+D56+D60+D65+D69</f>
        <v>386766.9</v>
      </c>
      <c r="E72" s="20">
        <f t="shared" si="1"/>
        <v>69.152946940059934</v>
      </c>
    </row>
    <row r="73" spans="1:5" ht="40.799999999999997" customHeight="1" thickBot="1" x14ac:dyDescent="0.35">
      <c r="A73" s="4" t="s">
        <v>108</v>
      </c>
      <c r="B73" s="13"/>
      <c r="C73" s="17"/>
      <c r="D73" s="17"/>
      <c r="E73" s="17"/>
    </row>
    <row r="74" spans="1:5" ht="40.200000000000003" thickBot="1" x14ac:dyDescent="0.35">
      <c r="A74" s="5" t="s">
        <v>109</v>
      </c>
      <c r="B74" s="10" t="s">
        <v>110</v>
      </c>
      <c r="C74" s="19">
        <f>C75+C81</f>
        <v>30540.800000000123</v>
      </c>
      <c r="D74" s="19">
        <f>D75+D81</f>
        <v>-30127.399999999932</v>
      </c>
      <c r="E74" s="19"/>
    </row>
    <row r="75" spans="1:5" ht="42.6" customHeight="1" thickBot="1" x14ac:dyDescent="0.35">
      <c r="A75" s="5" t="s">
        <v>111</v>
      </c>
      <c r="B75" s="10" t="s">
        <v>112</v>
      </c>
      <c r="C75" s="19">
        <f>C76+C79</f>
        <v>10235.300000000007</v>
      </c>
      <c r="D75" s="19">
        <f>D76+D79</f>
        <v>-12249.600000000002</v>
      </c>
      <c r="E75" s="19"/>
    </row>
    <row r="76" spans="1:5" ht="35.4" customHeight="1" thickBot="1" x14ac:dyDescent="0.35">
      <c r="A76" s="5" t="s">
        <v>113</v>
      </c>
      <c r="B76" s="10" t="s">
        <v>114</v>
      </c>
      <c r="C76" s="19">
        <f>C77+C78</f>
        <v>10235.600000000006</v>
      </c>
      <c r="D76" s="19">
        <f>D77+D78</f>
        <v>-12249.300000000003</v>
      </c>
      <c r="E76" s="19"/>
    </row>
    <row r="77" spans="1:5" ht="66" customHeight="1" thickBot="1" x14ac:dyDescent="0.35">
      <c r="A77" s="5" t="s">
        <v>115</v>
      </c>
      <c r="B77" s="10" t="s">
        <v>116</v>
      </c>
      <c r="C77" s="19">
        <v>151035</v>
      </c>
      <c r="D77" s="19">
        <v>110535</v>
      </c>
      <c r="E77" s="19"/>
    </row>
    <row r="78" spans="1:5" ht="58.2" customHeight="1" thickBot="1" x14ac:dyDescent="0.35">
      <c r="A78" s="5" t="s">
        <v>117</v>
      </c>
      <c r="B78" s="10" t="s">
        <v>118</v>
      </c>
      <c r="C78" s="19">
        <v>-140799.4</v>
      </c>
      <c r="D78" s="19">
        <v>-122784.3</v>
      </c>
      <c r="E78" s="19"/>
    </row>
    <row r="79" spans="1:5" ht="49.2" customHeight="1" thickBot="1" x14ac:dyDescent="0.35">
      <c r="A79" s="5" t="s">
        <v>119</v>
      </c>
      <c r="B79" s="10" t="s">
        <v>120</v>
      </c>
      <c r="C79" s="19">
        <f>C80</f>
        <v>-0.3</v>
      </c>
      <c r="D79" s="19">
        <f>D80</f>
        <v>-0.3</v>
      </c>
      <c r="E79" s="19"/>
    </row>
    <row r="80" spans="1:5" ht="67.8" customHeight="1" thickBot="1" x14ac:dyDescent="0.35">
      <c r="A80" s="5" t="s">
        <v>121</v>
      </c>
      <c r="B80" s="10" t="s">
        <v>122</v>
      </c>
      <c r="C80" s="19">
        <v>-0.3</v>
      </c>
      <c r="D80" s="19">
        <v>-0.3</v>
      </c>
      <c r="E80" s="19"/>
    </row>
    <row r="81" spans="1:5" ht="43.8" customHeight="1" thickBot="1" x14ac:dyDescent="0.35">
      <c r="A81" s="5" t="s">
        <v>123</v>
      </c>
      <c r="B81" s="10" t="s">
        <v>124</v>
      </c>
      <c r="C81" s="19">
        <f>C82+C83</f>
        <v>20305.500000000116</v>
      </c>
      <c r="D81" s="19">
        <f>D82+D83</f>
        <v>-17877.79999999993</v>
      </c>
      <c r="E81" s="19"/>
    </row>
    <row r="82" spans="1:5" ht="37.799999999999997" customHeight="1" thickBot="1" x14ac:dyDescent="0.35">
      <c r="A82" s="5" t="s">
        <v>125</v>
      </c>
      <c r="B82" s="10" t="s">
        <v>126</v>
      </c>
      <c r="C82" s="19">
        <f>-C31-C77</f>
        <v>-679786.2</v>
      </c>
      <c r="D82" s="19">
        <f>-D31-D77</f>
        <v>-527429.29999999993</v>
      </c>
      <c r="E82" s="19"/>
    </row>
    <row r="83" spans="1:5" ht="34.200000000000003" customHeight="1" thickBot="1" x14ac:dyDescent="0.35">
      <c r="A83" s="5" t="s">
        <v>127</v>
      </c>
      <c r="B83" s="10" t="s">
        <v>128</v>
      </c>
      <c r="C83" s="19">
        <f>C72-C78-C80</f>
        <v>700091.70000000007</v>
      </c>
      <c r="D83" s="19">
        <f>D72-D78-D80</f>
        <v>509551.5</v>
      </c>
      <c r="E83" s="19"/>
    </row>
    <row r="84" spans="1:5" ht="53.4" thickBot="1" x14ac:dyDescent="0.35">
      <c r="A84" s="15" t="s">
        <v>129</v>
      </c>
      <c r="B84" s="16" t="s">
        <v>130</v>
      </c>
      <c r="C84" s="21">
        <f>C74</f>
        <v>30540.800000000123</v>
      </c>
      <c r="D84" s="21">
        <f>D74</f>
        <v>-30127.399999999932</v>
      </c>
      <c r="E84" s="21"/>
    </row>
    <row r="85" spans="1:5" ht="15.6" x14ac:dyDescent="0.3">
      <c r="A85" s="24"/>
    </row>
    <row r="86" spans="1:5" ht="15.6" x14ac:dyDescent="0.3">
      <c r="A86" s="24"/>
    </row>
    <row r="87" spans="1:5" ht="15.6" x14ac:dyDescent="0.3">
      <c r="A87" s="12"/>
    </row>
    <row r="88" spans="1:5" ht="15.6" x14ac:dyDescent="0.3">
      <c r="A88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01.11.21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2022-06-01T06:20:24Z</dcterms:modified>
</cp:coreProperties>
</file>