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0.22" sheetId="6" r:id="rId1"/>
  </sheets>
  <calcPr calcId="152511"/>
</workbook>
</file>

<file path=xl/calcChain.xml><?xml version="1.0" encoding="utf-8"?>
<calcChain xmlns="http://schemas.openxmlformats.org/spreadsheetml/2006/main">
  <c r="C39" i="6" l="1"/>
  <c r="D80" i="6"/>
  <c r="D77" i="6"/>
  <c r="C80" i="6"/>
  <c r="D18" i="6" l="1"/>
  <c r="E21" i="6" l="1"/>
  <c r="C77" i="6" l="1"/>
  <c r="D74" i="6"/>
  <c r="D73" i="6" s="1"/>
  <c r="C74" i="6"/>
  <c r="E69" i="6"/>
  <c r="D67" i="6"/>
  <c r="C67" i="6"/>
  <c r="E66" i="6"/>
  <c r="D64" i="6"/>
  <c r="C64" i="6"/>
  <c r="E63" i="6"/>
  <c r="E62" i="6"/>
  <c r="D60" i="6"/>
  <c r="C60" i="6"/>
  <c r="E59" i="6"/>
  <c r="E58" i="6"/>
  <c r="D56" i="6"/>
  <c r="E55" i="6"/>
  <c r="E54" i="6"/>
  <c r="E53" i="6"/>
  <c r="E52" i="6"/>
  <c r="D50" i="6"/>
  <c r="C49" i="6"/>
  <c r="C44" i="6" s="1"/>
  <c r="E48" i="6"/>
  <c r="E47" i="6"/>
  <c r="E46" i="6"/>
  <c r="D44" i="6"/>
  <c r="E44" i="6" s="1"/>
  <c r="E43" i="6"/>
  <c r="E42" i="6"/>
  <c r="D40" i="6"/>
  <c r="C40" i="6"/>
  <c r="E39" i="6"/>
  <c r="E38" i="6"/>
  <c r="E37" i="6"/>
  <c r="C36" i="6"/>
  <c r="E36" i="6" s="1"/>
  <c r="E35" i="6"/>
  <c r="D33" i="6"/>
  <c r="E29" i="6"/>
  <c r="E28" i="6"/>
  <c r="E27" i="6"/>
  <c r="E26" i="6"/>
  <c r="D25" i="6"/>
  <c r="C25" i="6"/>
  <c r="E24" i="6"/>
  <c r="E23" i="6"/>
  <c r="E22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D7" i="6"/>
  <c r="C7" i="6"/>
  <c r="E60" i="6" l="1"/>
  <c r="E64" i="6"/>
  <c r="C33" i="6"/>
  <c r="E33" i="6" s="1"/>
  <c r="C73" i="6"/>
  <c r="E67" i="6"/>
  <c r="E40" i="6"/>
  <c r="E25" i="6"/>
  <c r="C31" i="6"/>
  <c r="E7" i="6"/>
  <c r="D31" i="6"/>
  <c r="D70" i="6"/>
  <c r="D81" i="6" s="1"/>
  <c r="E49" i="6"/>
  <c r="C50" i="6"/>
  <c r="E50" i="6" s="1"/>
  <c r="C56" i="6"/>
  <c r="E56" i="6" s="1"/>
  <c r="E31" i="6" l="1"/>
  <c r="C70" i="6"/>
  <c r="C81" i="6" s="1"/>
  <c r="C79" i="6" s="1"/>
  <c r="D79" i="6" l="1"/>
  <c r="D72" i="6" s="1"/>
  <c r="D82" i="6" s="1"/>
  <c r="C72" i="6"/>
  <c r="C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<sst xmlns="http://schemas.openxmlformats.org/spreadsheetml/2006/main" count="152" uniqueCount="145">
  <si>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</si>
  <si>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</si>
  <si>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</si>
  <si>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</si>
  <si>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</si>
  <si>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</si>
  <si>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</si>
  <si>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</si>
  <si>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</si>
  <si>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</si>
  <si>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</si>
  <si>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</si>
  <si>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</si>
  <si>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</si>
  <si>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</si>
  <si>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</si>
  <si>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</si>
  <si>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</si>
  <si>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</si>
  <si>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</si>
  <si>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</si>
  <si>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</si>
  <si>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</si>
  <si>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</si>
  <si>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</si>
  <si>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</si>
  <si>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</si>
  <si>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</si>
  <si>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</si>
  <si>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</si>
  <si>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</si>
  <si>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</si>
  <si>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</si>
  <si>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</si>
  <si>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</si>
  <si>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</si>
  <si>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</si>
  <si>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</si>
  <si>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</si>
  <si>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</si>
  <si>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</si>
  <si>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</si>
  <si>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Субсидии</t>
  </si>
  <si>
    <t>Иные межбюджетные трансферты</t>
  </si>
  <si>
    <t>Прочие безвозмездные поступления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</si>
  <si>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</si>
  <si>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</si>
  <si>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</si>
  <si>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</si>
  <si>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</si>
  <si>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</si>
  <si>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</si>
  <si>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</si>
  <si>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</si>
  <si>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</si>
  <si>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</si>
  <si>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</si>
  <si>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</si>
  <si>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</si>
  <si>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</si>
  <si>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</si>
  <si>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</si>
  <si>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</si>
  <si>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</si>
  <si>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</si>
  <si>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</si>
  <si>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</si>
  <si>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</si>
  <si>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</si>
  <si>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</si>
  <si>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</si>
  <si>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</si>
  <si>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</si>
  <si>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</si>
  <si>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</si>
  <si>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</si>
  <si>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</si>
  <si>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</si>
  <si>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</si>
  <si>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</si>
  <si>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</si>
  <si>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</si>
  <si>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</si>
  <si>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</si>
  <si>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</si>
  <si>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</si>
  <si>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</si>
  <si>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</si>
  <si>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</si>
  <si>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</si>
  <si>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</si>
  <si>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</si>
  <si>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</si>
  <si>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</si>
  <si>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</si>
  <si>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</si>
  <si>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</si>
  <si>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</si>
  <si>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Физическая культура и спорт</t>
  </si>
  <si>
    <t>000 11 00 000 00 00 000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</si>
  <si>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</si>
  <si>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</si>
  <si>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</si>
  <si>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</si>
  <si>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</si>
  <si>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</si>
  <si>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</si>
  <si>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</si>
  <si>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</si>
  <si>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</si>
  <si>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</si>
  <si>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</si>
  <si>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</si>
  <si>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</si>
  <si>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</si>
  <si>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</si>
  <si>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</si>
  <si>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</si>
  <si>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</si>
  <si>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</si>
  <si>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</si>
  <si>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</si>
  <si>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</si>
  <si>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</si>
  <si>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</si>
  <si>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</si>
  <si>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</si>
  <si>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</si>
  <si>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</si>
  <si>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</si>
  <si>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</si>
  <si>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</si>
  <si>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>000 2 02 01001 00 0000 150</t>
  </si>
  <si>
    <t>000 2 02 20000 00 0000 150</t>
  </si>
  <si>
    <t>000 2 02 04000 00 0000 150</t>
  </si>
  <si>
    <t>Возврат остатков субсидий, субвенций и иных межбюджетных трансфертов, имеющих целевое назначение прошлых лет</t>
  </si>
  <si>
    <t>000 2 07 05000 00 0000 180</t>
  </si>
  <si>
    <t>000 2 19 00000 00 0000 000</t>
  </si>
  <si>
    <t>000 03 10 000 00 00 000</t>
  </si>
  <si>
    <t>Уточненный план на 2022 год</t>
  </si>
  <si>
    <t>Массовый спорт</t>
  </si>
  <si>
    <t>000 11 02 000 00 00 000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</si>
  <si>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</si>
  <si>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Исполнено по состоянию на 01.10.2022 года</t>
  </si>
  <si>
    <t xml:space="preserve">городского поселения город Россошь по состоянию на 01.10.2022 года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</si>
</sst>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sqref="A1:E82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6" t="s">
        <v>0</v>
      </c>
      <c r="B1" s="26"/>
      <c r="C1" s="26"/>
      <c r="D1" s="26"/>
      <c r="E1" s="26"/>
    </row>
    <row r="2" spans="1:5" ht="15.6" x14ac:dyDescent="0.3">
      <c r="A2" s="26" t="s">
        <v>144</v>
      </c>
      <c r="B2" s="26"/>
      <c r="C2" s="26"/>
      <c r="D2" s="26"/>
      <c r="E2" s="26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139</v>
      </c>
      <c r="D5" s="3" t="s">
        <v>143</v>
      </c>
      <c r="E5" s="3" t="s">
        <v>5</v>
      </c>
    </row>
    <row r="6" spans="1:5" ht="27" customHeight="1" thickBot="1" x14ac:dyDescent="0.35">
      <c r="A6" s="4" t="s">
        <v>6</v>
      </c>
      <c r="B6" s="13"/>
      <c r="C6" s="17"/>
      <c r="D6" s="17"/>
      <c r="E6" s="17"/>
    </row>
    <row r="7" spans="1:5" ht="27" thickBot="1" x14ac:dyDescent="0.35">
      <c r="A7" s="15" t="s">
        <v>7</v>
      </c>
      <c r="B7" s="15" t="s">
        <v>8</v>
      </c>
      <c r="C7" s="18">
        <f>SUM(C8:C24)</f>
        <v>316723.09999999998</v>
      </c>
      <c r="D7" s="18">
        <f>SUM(D8:D24)</f>
        <v>196772.3</v>
      </c>
      <c r="E7" s="18">
        <f>D7/C7%</f>
        <v>62.127549269377575</v>
      </c>
    </row>
    <row r="8" spans="1:5" ht="33.6" customHeight="1" thickBot="1" x14ac:dyDescent="0.35">
      <c r="A8" s="5" t="s">
        <v>9</v>
      </c>
      <c r="B8" s="6" t="s">
        <v>10</v>
      </c>
      <c r="C8" s="19">
        <v>113747</v>
      </c>
      <c r="D8" s="19">
        <v>79454.600000000006</v>
      </c>
      <c r="E8" s="18">
        <f t="shared" ref="E8:E31" si="0">D8/C8%</f>
        <v>69.85204005380362</v>
      </c>
    </row>
    <row r="9" spans="1:5" ht="49.2" customHeight="1" thickBot="1" x14ac:dyDescent="0.35">
      <c r="A9" s="5" t="s">
        <v>11</v>
      </c>
      <c r="B9" s="6" t="s">
        <v>12</v>
      </c>
      <c r="C9" s="19">
        <v>10153.700000000001</v>
      </c>
      <c r="D9" s="19">
        <v>8734.5</v>
      </c>
      <c r="E9" s="18">
        <f t="shared" si="0"/>
        <v>86.022829116479699</v>
      </c>
    </row>
    <row r="10" spans="1:5" ht="37.799999999999997" customHeight="1" thickBot="1" x14ac:dyDescent="0.35">
      <c r="A10" s="5" t="s">
        <v>13</v>
      </c>
      <c r="B10" s="6" t="s">
        <v>14</v>
      </c>
      <c r="C10" s="19">
        <v>1070</v>
      </c>
      <c r="D10" s="19">
        <v>1095.9000000000001</v>
      </c>
      <c r="E10" s="18">
        <f t="shared" si="0"/>
        <v>102.42056074766357</v>
      </c>
    </row>
    <row r="11" spans="1:5" ht="35.4" customHeight="1" thickBot="1" x14ac:dyDescent="0.35">
      <c r="A11" s="5" t="s">
        <v>15</v>
      </c>
      <c r="B11" s="6" t="s">
        <v>16</v>
      </c>
      <c r="C11" s="19">
        <v>15000</v>
      </c>
      <c r="D11" s="19">
        <v>1015.4</v>
      </c>
      <c r="E11" s="18">
        <f t="shared" si="0"/>
        <v>6.769333333333333</v>
      </c>
    </row>
    <row r="12" spans="1:5" ht="24.6" customHeight="1" thickBot="1" x14ac:dyDescent="0.35">
      <c r="A12" s="5" t="s">
        <v>17</v>
      </c>
      <c r="B12" s="6" t="s">
        <v>18</v>
      </c>
      <c r="C12" s="19">
        <v>145529.4</v>
      </c>
      <c r="D12" s="19">
        <v>80850.7</v>
      </c>
      <c r="E12" s="18">
        <f t="shared" si="0"/>
        <v>55.556265606812097</v>
      </c>
    </row>
    <row r="13" spans="1:5" ht="118.8" customHeight="1" thickBot="1" x14ac:dyDescent="0.35">
      <c r="A13" s="5" t="s">
        <v>19</v>
      </c>
      <c r="B13" s="6" t="s">
        <v>20</v>
      </c>
      <c r="C13" s="19">
        <v>14200</v>
      </c>
      <c r="D13" s="19">
        <v>9839.9</v>
      </c>
      <c r="E13" s="18">
        <f t="shared" si="0"/>
        <v>69.295070422535204</v>
      </c>
    </row>
    <row r="14" spans="1:5" ht="145.80000000000001" thickBot="1" x14ac:dyDescent="0.35">
      <c r="A14" s="5" t="s">
        <v>21</v>
      </c>
      <c r="B14" s="6" t="s">
        <v>22</v>
      </c>
      <c r="C14" s="19">
        <v>1455</v>
      </c>
      <c r="D14" s="19">
        <v>1072.4000000000001</v>
      </c>
      <c r="E14" s="18">
        <f t="shared" si="0"/>
        <v>73.704467353951898</v>
      </c>
    </row>
    <row r="15" spans="1:5" ht="104.4" customHeight="1" thickBot="1" x14ac:dyDescent="0.35">
      <c r="A15" s="5" t="s">
        <v>23</v>
      </c>
      <c r="B15" s="6" t="s">
        <v>24</v>
      </c>
      <c r="C15" s="19">
        <v>1091</v>
      </c>
      <c r="D15" s="19">
        <v>1504</v>
      </c>
      <c r="E15" s="18">
        <f t="shared" si="0"/>
        <v>137.8551787351054</v>
      </c>
    </row>
    <row r="16" spans="1:5" ht="56.4" customHeight="1" thickBot="1" x14ac:dyDescent="0.35">
      <c r="A16" s="5" t="s">
        <v>25</v>
      </c>
      <c r="B16" s="6" t="s">
        <v>26</v>
      </c>
      <c r="C16" s="19">
        <v>171.8</v>
      </c>
      <c r="D16" s="19">
        <v>171.8</v>
      </c>
      <c r="E16" s="18">
        <f t="shared" si="0"/>
        <v>100</v>
      </c>
    </row>
    <row r="17" spans="1:5" ht="137.4" customHeight="1" thickBot="1" x14ac:dyDescent="0.35">
      <c r="A17" s="22" t="s">
        <v>130</v>
      </c>
      <c r="B17" s="23" t="s">
        <v>131</v>
      </c>
      <c r="C17" s="19">
        <v>1169</v>
      </c>
      <c r="D17" s="19">
        <v>1359.7</v>
      </c>
      <c r="E17" s="18">
        <f t="shared" si="0"/>
        <v>116.3130881094953</v>
      </c>
    </row>
    <row r="18" spans="1:5" ht="47.4" customHeight="1" thickBot="1" x14ac:dyDescent="0.35">
      <c r="A18" s="5" t="s">
        <v>27</v>
      </c>
      <c r="B18" s="6" t="s">
        <v>28</v>
      </c>
      <c r="C18" s="19">
        <v>7324</v>
      </c>
      <c r="D18" s="19">
        <f>5525.9+79.6</f>
        <v>5605.5</v>
      </c>
      <c r="E18" s="18">
        <f t="shared" si="0"/>
        <v>76.536045876570185</v>
      </c>
    </row>
    <row r="19" spans="1:5" ht="78" customHeight="1" thickBot="1" x14ac:dyDescent="0.35">
      <c r="A19" s="5" t="s">
        <v>29</v>
      </c>
      <c r="B19" s="6" t="s">
        <v>30</v>
      </c>
      <c r="C19" s="19">
        <v>5385.6</v>
      </c>
      <c r="D19" s="19">
        <v>5486.2</v>
      </c>
      <c r="E19" s="18">
        <f t="shared" si="0"/>
        <v>101.8679441473559</v>
      </c>
    </row>
    <row r="20" spans="1:5" ht="66.599999999999994" customHeight="1" thickBot="1" x14ac:dyDescent="0.35">
      <c r="A20" s="5" t="s">
        <v>31</v>
      </c>
      <c r="B20" s="6" t="s">
        <v>32</v>
      </c>
      <c r="C20" s="19"/>
      <c r="D20" s="19">
        <v>51.7</v>
      </c>
      <c r="E20" s="18" t="e">
        <f t="shared" si="0"/>
        <v>#DIV/0!</v>
      </c>
    </row>
    <row r="21" spans="1:5" ht="99" customHeight="1" thickBot="1" x14ac:dyDescent="0.35">
      <c r="A21" s="22" t="s">
        <v>128</v>
      </c>
      <c r="B21" s="23" t="s">
        <v>129</v>
      </c>
      <c r="C21" s="19"/>
      <c r="D21" s="19"/>
      <c r="E21" s="18" t="e">
        <f t="shared" si="0"/>
        <v>#DIV/0!</v>
      </c>
    </row>
    <row r="22" spans="1:5" ht="132.6" thickBot="1" x14ac:dyDescent="0.35">
      <c r="A22" s="5" t="s">
        <v>33</v>
      </c>
      <c r="B22" s="6" t="s">
        <v>34</v>
      </c>
      <c r="C22" s="19">
        <v>337.4</v>
      </c>
      <c r="D22" s="19">
        <v>336.4</v>
      </c>
      <c r="E22" s="18">
        <f t="shared" si="0"/>
        <v>99.703615886188501</v>
      </c>
    </row>
    <row r="23" spans="1:5" ht="39" customHeight="1" thickBot="1" x14ac:dyDescent="0.35">
      <c r="A23" s="5" t="s">
        <v>35</v>
      </c>
      <c r="B23" s="6" t="s">
        <v>36</v>
      </c>
      <c r="C23" s="19">
        <v>89.2</v>
      </c>
      <c r="D23" s="19">
        <v>193.9</v>
      </c>
      <c r="E23" s="18">
        <f t="shared" si="0"/>
        <v>217.37668161434979</v>
      </c>
    </row>
    <row r="24" spans="1:5" ht="31.2" customHeight="1" thickBot="1" x14ac:dyDescent="0.35">
      <c r="A24" s="5" t="s">
        <v>37</v>
      </c>
      <c r="B24" s="6" t="s">
        <v>38</v>
      </c>
      <c r="C24" s="19"/>
      <c r="D24" s="19">
        <v>-0.3</v>
      </c>
      <c r="E24" s="18" t="e">
        <f t="shared" si="0"/>
        <v>#DIV/0!</v>
      </c>
    </row>
    <row r="25" spans="1:5" ht="27" thickBot="1" x14ac:dyDescent="0.35">
      <c r="A25" s="4" t="s">
        <v>39</v>
      </c>
      <c r="B25" s="7" t="s">
        <v>40</v>
      </c>
      <c r="C25" s="18">
        <f>SUM(C26:C29)</f>
        <v>257853.90000000002</v>
      </c>
      <c r="D25" s="18">
        <f>SUM(D26:D30)</f>
        <v>101574</v>
      </c>
      <c r="E25" s="18">
        <f t="shared" si="0"/>
        <v>39.392074349079067</v>
      </c>
    </row>
    <row r="26" spans="1:5" ht="27" thickBot="1" x14ac:dyDescent="0.35">
      <c r="A26" s="5" t="s">
        <v>41</v>
      </c>
      <c r="B26" s="6" t="s">
        <v>132</v>
      </c>
      <c r="C26" s="19">
        <v>7572.7</v>
      </c>
      <c r="D26" s="19">
        <v>5679.8</v>
      </c>
      <c r="E26" s="18">
        <f t="shared" si="0"/>
        <v>75.003631465659538</v>
      </c>
    </row>
    <row r="27" spans="1:5" ht="19.8" customHeight="1" thickBot="1" x14ac:dyDescent="0.35">
      <c r="A27" s="5" t="s">
        <v>42</v>
      </c>
      <c r="B27" s="6" t="s">
        <v>133</v>
      </c>
      <c r="C27" s="19">
        <v>152627.5</v>
      </c>
      <c r="D27" s="19">
        <v>45356.4</v>
      </c>
      <c r="E27" s="18">
        <f t="shared" si="0"/>
        <v>29.717056231675155</v>
      </c>
    </row>
    <row r="28" spans="1:5" ht="27" thickBot="1" x14ac:dyDescent="0.35">
      <c r="A28" s="5" t="s">
        <v>43</v>
      </c>
      <c r="B28" s="6" t="s">
        <v>134</v>
      </c>
      <c r="C28" s="19">
        <v>97292.7</v>
      </c>
      <c r="D28" s="19">
        <v>49663.8</v>
      </c>
      <c r="E28" s="18">
        <f t="shared" si="0"/>
        <v>51.045761912250356</v>
      </c>
    </row>
    <row r="29" spans="1:5" ht="27" thickBot="1" x14ac:dyDescent="0.35">
      <c r="A29" s="5" t="s">
        <v>44</v>
      </c>
      <c r="B29" s="6" t="s">
        <v>136</v>
      </c>
      <c r="C29" s="19">
        <v>361</v>
      </c>
      <c r="D29" s="19">
        <v>874</v>
      </c>
      <c r="E29" s="18">
        <f t="shared" si="0"/>
        <v>242.10526315789474</v>
      </c>
    </row>
    <row r="30" spans="1:5" ht="66.599999999999994" thickBot="1" x14ac:dyDescent="0.35">
      <c r="A30" s="5" t="s">
        <v>135</v>
      </c>
      <c r="B30" s="6" t="s">
        <v>137</v>
      </c>
      <c r="C30" s="19"/>
      <c r="D30" s="19"/>
      <c r="E30" s="18"/>
    </row>
    <row r="31" spans="1:5" ht="15" thickBot="1" x14ac:dyDescent="0.35">
      <c r="A31" s="15" t="s">
        <v>45</v>
      </c>
      <c r="B31" s="2" t="s">
        <v>46</v>
      </c>
      <c r="C31" s="18">
        <f>C7+C25</f>
        <v>574577</v>
      </c>
      <c r="D31" s="18">
        <f>D7+D25</f>
        <v>298346.3</v>
      </c>
      <c r="E31" s="18">
        <f t="shared" si="0"/>
        <v>51.924511423186097</v>
      </c>
    </row>
    <row r="32" spans="1:5" ht="27" customHeight="1" thickBot="1" x14ac:dyDescent="0.35">
      <c r="A32" s="4" t="s">
        <v>47</v>
      </c>
      <c r="B32" s="13"/>
      <c r="C32" s="17"/>
      <c r="D32" s="17"/>
      <c r="E32" s="17"/>
    </row>
    <row r="33" spans="1:5" ht="27" thickBot="1" x14ac:dyDescent="0.35">
      <c r="A33" s="8" t="s">
        <v>48</v>
      </c>
      <c r="B33" s="7" t="s">
        <v>49</v>
      </c>
      <c r="C33" s="20">
        <f>SUM(C35:C39)</f>
        <v>53845.8</v>
      </c>
      <c r="D33" s="20">
        <f>SUM(D35:D39)</f>
        <v>34292</v>
      </c>
      <c r="E33" s="20">
        <f>D33/C33%</f>
        <v>63.685561362260373</v>
      </c>
    </row>
    <row r="34" spans="1:5" ht="15" thickBot="1" x14ac:dyDescent="0.35">
      <c r="A34" s="5" t="s">
        <v>50</v>
      </c>
      <c r="B34" s="6"/>
      <c r="C34" s="19"/>
      <c r="D34" s="19"/>
      <c r="E34" s="20"/>
    </row>
    <row r="35" spans="1:5" ht="67.2" customHeight="1" thickBot="1" x14ac:dyDescent="0.35">
      <c r="A35" s="9" t="s">
        <v>51</v>
      </c>
      <c r="B35" s="6" t="s">
        <v>52</v>
      </c>
      <c r="C35" s="19">
        <v>3399.4</v>
      </c>
      <c r="D35" s="19">
        <v>2270.4</v>
      </c>
      <c r="E35" s="20">
        <f t="shared" ref="E35:E70" si="1">D35/C35%</f>
        <v>66.788256751191383</v>
      </c>
    </row>
    <row r="36" spans="1:5" ht="76.2" customHeight="1" thickBot="1" x14ac:dyDescent="0.35">
      <c r="A36" s="9" t="s">
        <v>53</v>
      </c>
      <c r="B36" s="6" t="s">
        <v>54</v>
      </c>
      <c r="C36" s="19">
        <f>16238.9+2149.7</f>
        <v>18388.599999999999</v>
      </c>
      <c r="D36" s="19">
        <v>12728.5</v>
      </c>
      <c r="E36" s="20">
        <f t="shared" si="1"/>
        <v>69.219516439533194</v>
      </c>
    </row>
    <row r="37" spans="1:5" ht="34.200000000000003" customHeight="1" thickBot="1" x14ac:dyDescent="0.35">
      <c r="A37" s="9" t="s">
        <v>55</v>
      </c>
      <c r="B37" s="6" t="s">
        <v>56</v>
      </c>
      <c r="C37" s="19">
        <v>241</v>
      </c>
      <c r="D37" s="19">
        <v>240.1</v>
      </c>
      <c r="E37" s="20">
        <f t="shared" si="1"/>
        <v>99.626556016597505</v>
      </c>
    </row>
    <row r="38" spans="1:5" ht="24.6" customHeight="1" thickBot="1" x14ac:dyDescent="0.35">
      <c r="A38" s="5" t="s">
        <v>57</v>
      </c>
      <c r="B38" s="6" t="s">
        <v>58</v>
      </c>
      <c r="C38" s="19">
        <v>1240.4000000000001</v>
      </c>
      <c r="D38" s="19"/>
      <c r="E38" s="20">
        <f t="shared" si="1"/>
        <v>0</v>
      </c>
    </row>
    <row r="39" spans="1:5" ht="34.200000000000003" customHeight="1" thickBot="1" x14ac:dyDescent="0.35">
      <c r="A39" s="5" t="s">
        <v>59</v>
      </c>
      <c r="B39" s="6" t="s">
        <v>60</v>
      </c>
      <c r="C39" s="19">
        <f>30576.4</f>
        <v>30576.400000000001</v>
      </c>
      <c r="D39" s="19">
        <v>19053</v>
      </c>
      <c r="E39" s="20">
        <f t="shared" si="1"/>
        <v>62.312764092568123</v>
      </c>
    </row>
    <row r="40" spans="1:5" ht="43.8" customHeight="1" thickBot="1" x14ac:dyDescent="0.35">
      <c r="A40" s="8" t="s">
        <v>61</v>
      </c>
      <c r="B40" s="7" t="s">
        <v>62</v>
      </c>
      <c r="C40" s="25">
        <f>SUM(C42:C43)</f>
        <v>23545</v>
      </c>
      <c r="D40" s="20">
        <f>SUM(D42:D43)</f>
        <v>16271.6</v>
      </c>
      <c r="E40" s="20">
        <f t="shared" si="1"/>
        <v>69.108515608409434</v>
      </c>
    </row>
    <row r="41" spans="1:5" ht="15" thickBot="1" x14ac:dyDescent="0.35">
      <c r="A41" s="5" t="s">
        <v>50</v>
      </c>
      <c r="B41" s="6"/>
      <c r="C41" s="19"/>
      <c r="D41" s="19"/>
      <c r="E41" s="20"/>
    </row>
    <row r="42" spans="1:5" ht="64.8" customHeight="1" thickBot="1" x14ac:dyDescent="0.35">
      <c r="A42" s="5" t="s">
        <v>63</v>
      </c>
      <c r="B42" s="6" t="s">
        <v>138</v>
      </c>
      <c r="C42" s="19">
        <v>22670</v>
      </c>
      <c r="D42" s="19">
        <v>15981.4</v>
      </c>
      <c r="E42" s="20">
        <f t="shared" si="1"/>
        <v>70.495809439788275</v>
      </c>
    </row>
    <row r="43" spans="1:5" ht="63.6" customHeight="1" thickBot="1" x14ac:dyDescent="0.35">
      <c r="A43" s="5" t="s">
        <v>64</v>
      </c>
      <c r="B43" s="6" t="s">
        <v>65</v>
      </c>
      <c r="C43" s="19">
        <v>875</v>
      </c>
      <c r="D43" s="19">
        <v>290.2</v>
      </c>
      <c r="E43" s="20">
        <f t="shared" si="1"/>
        <v>33.165714285714287</v>
      </c>
    </row>
    <row r="44" spans="1:5" ht="28.2" customHeight="1" thickBot="1" x14ac:dyDescent="0.35">
      <c r="A44" s="8" t="s">
        <v>66</v>
      </c>
      <c r="B44" s="7" t="s">
        <v>67</v>
      </c>
      <c r="C44" s="25">
        <f>SUM(C46:C49)</f>
        <v>100630.09999999999</v>
      </c>
      <c r="D44" s="20">
        <f>SUM(D46:D49)</f>
        <v>49053</v>
      </c>
      <c r="E44" s="20">
        <f t="shared" si="1"/>
        <v>48.745852384127616</v>
      </c>
    </row>
    <row r="45" spans="1:5" ht="15" thickBot="1" x14ac:dyDescent="0.35">
      <c r="A45" s="5" t="s">
        <v>50</v>
      </c>
      <c r="B45" s="6"/>
      <c r="C45" s="19"/>
      <c r="D45" s="19"/>
      <c r="E45" s="20"/>
    </row>
    <row r="46" spans="1:5" ht="28.8" customHeight="1" thickBot="1" x14ac:dyDescent="0.35">
      <c r="A46" s="5" t="s">
        <v>68</v>
      </c>
      <c r="B46" s="6" t="s">
        <v>69</v>
      </c>
      <c r="C46" s="19">
        <v>830.2</v>
      </c>
      <c r="D46" s="19">
        <v>530.20000000000005</v>
      </c>
      <c r="E46" s="20">
        <f t="shared" si="1"/>
        <v>63.86412912551193</v>
      </c>
    </row>
    <row r="47" spans="1:5" ht="19.8" customHeight="1" thickBot="1" x14ac:dyDescent="0.35">
      <c r="A47" s="5" t="s">
        <v>70</v>
      </c>
      <c r="B47" s="6" t="s">
        <v>71</v>
      </c>
      <c r="C47" s="19">
        <v>5</v>
      </c>
      <c r="D47" s="19"/>
      <c r="E47" s="20">
        <f t="shared" si="1"/>
        <v>0</v>
      </c>
    </row>
    <row r="48" spans="1:5" ht="35.4" customHeight="1" thickBot="1" x14ac:dyDescent="0.35">
      <c r="A48" s="5" t="s">
        <v>72</v>
      </c>
      <c r="B48" s="6" t="s">
        <v>73</v>
      </c>
      <c r="C48" s="19">
        <v>99544.9</v>
      </c>
      <c r="D48" s="19">
        <v>48522.8</v>
      </c>
      <c r="E48" s="20">
        <f t="shared" si="1"/>
        <v>48.744636842269173</v>
      </c>
    </row>
    <row r="49" spans="1:5" ht="36" customHeight="1" thickBot="1" x14ac:dyDescent="0.35">
      <c r="A49" s="5" t="s">
        <v>74</v>
      </c>
      <c r="B49" s="6" t="s">
        <v>75</v>
      </c>
      <c r="C49" s="19">
        <f>150+100</f>
        <v>250</v>
      </c>
      <c r="D49" s="19"/>
      <c r="E49" s="20">
        <f t="shared" si="1"/>
        <v>0</v>
      </c>
    </row>
    <row r="50" spans="1:5" ht="31.2" customHeight="1" thickBot="1" x14ac:dyDescent="0.35">
      <c r="A50" s="8" t="s">
        <v>76</v>
      </c>
      <c r="B50" s="7" t="s">
        <v>77</v>
      </c>
      <c r="C50" s="25">
        <f>SUM(C52:C55)</f>
        <v>315334.10000000003</v>
      </c>
      <c r="D50" s="20">
        <f>SUM(D52:D55)</f>
        <v>144105.9</v>
      </c>
      <c r="E50" s="20">
        <f t="shared" si="1"/>
        <v>45.699434345984145</v>
      </c>
    </row>
    <row r="51" spans="1:5" ht="15" thickBot="1" x14ac:dyDescent="0.35">
      <c r="A51" s="5" t="s">
        <v>50</v>
      </c>
      <c r="B51" s="6"/>
      <c r="C51" s="19"/>
      <c r="D51" s="19"/>
      <c r="E51" s="20"/>
    </row>
    <row r="52" spans="1:5" ht="26.4" customHeight="1" thickBot="1" x14ac:dyDescent="0.35">
      <c r="A52" s="5" t="s">
        <v>78</v>
      </c>
      <c r="B52" s="6" t="s">
        <v>79</v>
      </c>
      <c r="C52" s="19">
        <v>41818</v>
      </c>
      <c r="D52" s="19">
        <v>3083.3</v>
      </c>
      <c r="E52" s="20">
        <f t="shared" si="1"/>
        <v>7.3731407527858819</v>
      </c>
    </row>
    <row r="53" spans="1:5" ht="25.8" customHeight="1" thickBot="1" x14ac:dyDescent="0.35">
      <c r="A53" s="5" t="s">
        <v>80</v>
      </c>
      <c r="B53" s="6" t="s">
        <v>81</v>
      </c>
      <c r="C53" s="19">
        <v>31065.4</v>
      </c>
      <c r="D53" s="19">
        <v>16331.4</v>
      </c>
      <c r="E53" s="20">
        <f t="shared" si="1"/>
        <v>52.57102757408564</v>
      </c>
    </row>
    <row r="54" spans="1:5" ht="23.4" customHeight="1" thickBot="1" x14ac:dyDescent="0.35">
      <c r="A54" s="5" t="s">
        <v>82</v>
      </c>
      <c r="B54" s="6" t="s">
        <v>83</v>
      </c>
      <c r="C54" s="19">
        <v>207606</v>
      </c>
      <c r="D54" s="19">
        <v>111572</v>
      </c>
      <c r="E54" s="20">
        <f t="shared" si="1"/>
        <v>53.742184715277979</v>
      </c>
    </row>
    <row r="55" spans="1:5" ht="39" customHeight="1" thickBot="1" x14ac:dyDescent="0.35">
      <c r="A55" s="5" t="s">
        <v>84</v>
      </c>
      <c r="B55" s="6" t="s">
        <v>85</v>
      </c>
      <c r="C55" s="19">
        <v>34844.699999999997</v>
      </c>
      <c r="D55" s="19">
        <v>13119.2</v>
      </c>
      <c r="E55" s="20">
        <f t="shared" si="1"/>
        <v>37.650489170519485</v>
      </c>
    </row>
    <row r="56" spans="1:5" ht="26.4" customHeight="1" thickBot="1" x14ac:dyDescent="0.35">
      <c r="A56" s="8" t="s">
        <v>86</v>
      </c>
      <c r="B56" s="7" t="s">
        <v>87</v>
      </c>
      <c r="C56" s="25">
        <f>SUM(C58:C59)</f>
        <v>60090.2</v>
      </c>
      <c r="D56" s="20">
        <f>D58+D59</f>
        <v>38788.300000000003</v>
      </c>
      <c r="E56" s="20">
        <f t="shared" si="1"/>
        <v>64.550126310113811</v>
      </c>
    </row>
    <row r="57" spans="1:5" ht="15" thickBot="1" x14ac:dyDescent="0.35">
      <c r="A57" s="5" t="s">
        <v>50</v>
      </c>
      <c r="B57" s="6"/>
      <c r="C57" s="19"/>
      <c r="D57" s="19"/>
      <c r="E57" s="20"/>
    </row>
    <row r="58" spans="1:5" ht="22.8" customHeight="1" thickBot="1" x14ac:dyDescent="0.35">
      <c r="A58" s="5" t="s">
        <v>88</v>
      </c>
      <c r="B58" s="6" t="s">
        <v>89</v>
      </c>
      <c r="C58" s="19">
        <v>39630.699999999997</v>
      </c>
      <c r="D58" s="19">
        <v>24698.9</v>
      </c>
      <c r="E58" s="20">
        <f t="shared" si="1"/>
        <v>62.322643808966291</v>
      </c>
    </row>
    <row r="59" spans="1:5" ht="31.2" customHeight="1" thickBot="1" x14ac:dyDescent="0.35">
      <c r="A59" s="5" t="s">
        <v>90</v>
      </c>
      <c r="B59" s="6" t="s">
        <v>91</v>
      </c>
      <c r="C59" s="19">
        <v>20459.5</v>
      </c>
      <c r="D59" s="19">
        <v>14089.4</v>
      </c>
      <c r="E59" s="20">
        <f t="shared" si="1"/>
        <v>68.864830518829876</v>
      </c>
    </row>
    <row r="60" spans="1:5" ht="24" customHeight="1" thickBot="1" x14ac:dyDescent="0.35">
      <c r="A60" s="8" t="s">
        <v>92</v>
      </c>
      <c r="B60" s="7" t="s">
        <v>93</v>
      </c>
      <c r="C60" s="20">
        <f>SUM(C62:C63)</f>
        <v>2161.1999999999998</v>
      </c>
      <c r="D60" s="20">
        <f>SUM(D62:D63)</f>
        <v>1476.8</v>
      </c>
      <c r="E60" s="20">
        <f t="shared" si="1"/>
        <v>68.332407921525075</v>
      </c>
    </row>
    <row r="61" spans="1:5" ht="15" thickBot="1" x14ac:dyDescent="0.35">
      <c r="A61" s="5" t="s">
        <v>50</v>
      </c>
      <c r="B61" s="6"/>
      <c r="C61" s="19"/>
      <c r="D61" s="19"/>
      <c r="E61" s="20"/>
    </row>
    <row r="62" spans="1:5" ht="21.6" customHeight="1" thickBot="1" x14ac:dyDescent="0.35">
      <c r="A62" s="5" t="s">
        <v>94</v>
      </c>
      <c r="B62" s="6" t="s">
        <v>95</v>
      </c>
      <c r="C62" s="19">
        <v>1961.2</v>
      </c>
      <c r="D62" s="19">
        <v>1476.8</v>
      </c>
      <c r="E62" s="20">
        <f t="shared" si="1"/>
        <v>75.300836222720775</v>
      </c>
    </row>
    <row r="63" spans="1:5" ht="24" customHeight="1" thickBot="1" x14ac:dyDescent="0.35">
      <c r="A63" s="5" t="s">
        <v>96</v>
      </c>
      <c r="B63" s="6" t="s">
        <v>97</v>
      </c>
      <c r="C63" s="19">
        <v>200</v>
      </c>
      <c r="D63" s="19"/>
      <c r="E63" s="20">
        <f t="shared" si="1"/>
        <v>0</v>
      </c>
    </row>
    <row r="64" spans="1:5" ht="22.2" customHeight="1" thickBot="1" x14ac:dyDescent="0.35">
      <c r="A64" s="8" t="s">
        <v>98</v>
      </c>
      <c r="B64" s="7" t="s">
        <v>99</v>
      </c>
      <c r="C64" s="20">
        <f>SUM(C66)</f>
        <v>2500</v>
      </c>
      <c r="D64" s="20">
        <f>SUM(D66)</f>
        <v>2426.9</v>
      </c>
      <c r="E64" s="20">
        <f t="shared" si="1"/>
        <v>97.076000000000008</v>
      </c>
    </row>
    <row r="65" spans="1:5" ht="15" thickBot="1" x14ac:dyDescent="0.35">
      <c r="A65" s="5" t="s">
        <v>50</v>
      </c>
      <c r="B65" s="6"/>
      <c r="C65" s="19"/>
      <c r="D65" s="19"/>
      <c r="E65" s="20"/>
    </row>
    <row r="66" spans="1:5" ht="30" customHeight="1" thickBot="1" x14ac:dyDescent="0.35">
      <c r="A66" s="5" t="s">
        <v>140</v>
      </c>
      <c r="B66" s="6" t="s">
        <v>141</v>
      </c>
      <c r="C66" s="19">
        <v>2500</v>
      </c>
      <c r="D66" s="19">
        <v>2426.9</v>
      </c>
      <c r="E66" s="20">
        <f t="shared" si="1"/>
        <v>97.076000000000008</v>
      </c>
    </row>
    <row r="67" spans="1:5" ht="44.4" customHeight="1" thickBot="1" x14ac:dyDescent="0.35">
      <c r="A67" s="8" t="s">
        <v>100</v>
      </c>
      <c r="B67" s="7" t="s">
        <v>101</v>
      </c>
      <c r="C67" s="20">
        <f>SUM(C69)</f>
        <v>4760</v>
      </c>
      <c r="D67" s="20">
        <f>SUM(D69)</f>
        <v>4224.8</v>
      </c>
      <c r="E67" s="20">
        <f t="shared" si="1"/>
        <v>88.756302521008408</v>
      </c>
    </row>
    <row r="68" spans="1:5" ht="15" thickBot="1" x14ac:dyDescent="0.35">
      <c r="A68" s="5" t="s">
        <v>50</v>
      </c>
      <c r="B68" s="6"/>
      <c r="C68" s="19"/>
      <c r="D68" s="19"/>
      <c r="E68" s="20"/>
    </row>
    <row r="69" spans="1:5" ht="38.4" customHeight="1" thickBot="1" x14ac:dyDescent="0.35">
      <c r="A69" s="5" t="s">
        <v>102</v>
      </c>
      <c r="B69" s="6" t="s">
        <v>103</v>
      </c>
      <c r="C69" s="19">
        <v>4760</v>
      </c>
      <c r="D69" s="19">
        <v>4224.8</v>
      </c>
      <c r="E69" s="20">
        <f t="shared" si="1"/>
        <v>88.756302521008408</v>
      </c>
    </row>
    <row r="70" spans="1:5" ht="27.6" customHeight="1" thickBot="1" x14ac:dyDescent="0.35">
      <c r="A70" s="4" t="s">
        <v>104</v>
      </c>
      <c r="B70" s="15" t="s">
        <v>105</v>
      </c>
      <c r="C70" s="18">
        <f>C33+C40+C44+C50+C56+C60+C64+C67</f>
        <v>562866.39999999991</v>
      </c>
      <c r="D70" s="18">
        <f>D33+D40+D44+D50+D56+D60+D64+D67</f>
        <v>290639.3</v>
      </c>
      <c r="E70" s="20">
        <f t="shared" si="1"/>
        <v>51.635574623036668</v>
      </c>
    </row>
    <row r="71" spans="1:5" ht="40.799999999999997" customHeight="1" thickBot="1" x14ac:dyDescent="0.35">
      <c r="A71" s="4" t="s">
        <v>106</v>
      </c>
      <c r="B71" s="13"/>
      <c r="C71" s="17"/>
      <c r="D71" s="17"/>
      <c r="E71" s="17"/>
    </row>
    <row r="72" spans="1:5" ht="40.200000000000003" thickBot="1" x14ac:dyDescent="0.35">
      <c r="A72" s="5" t="s">
        <v>107</v>
      </c>
      <c r="B72" s="10" t="s">
        <v>108</v>
      </c>
      <c r="C72" s="19">
        <f>C73+C79</f>
        <v>-11710.600000000093</v>
      </c>
      <c r="D72" s="19">
        <f>D73+D79</f>
        <v>-7707</v>
      </c>
      <c r="E72" s="19"/>
    </row>
    <row r="73" spans="1:5" ht="42.6" customHeight="1" thickBot="1" x14ac:dyDescent="0.35">
      <c r="A73" s="5" t="s">
        <v>109</v>
      </c>
      <c r="B73" s="10" t="s">
        <v>110</v>
      </c>
      <c r="C73" s="19">
        <f>C74+C77</f>
        <v>0</v>
      </c>
      <c r="D73" s="19">
        <f>D74+D77</f>
        <v>0</v>
      </c>
      <c r="E73" s="19"/>
    </row>
    <row r="74" spans="1:5" ht="35.4" customHeight="1" thickBot="1" x14ac:dyDescent="0.35">
      <c r="A74" s="5" t="s">
        <v>111</v>
      </c>
      <c r="B74" s="10" t="s">
        <v>112</v>
      </c>
      <c r="C74" s="19">
        <f>C75+C76</f>
        <v>-88045</v>
      </c>
      <c r="D74" s="19">
        <f>D75+D76</f>
        <v>-88045</v>
      </c>
      <c r="E74" s="19"/>
    </row>
    <row r="75" spans="1:5" ht="66" customHeight="1" thickBot="1" x14ac:dyDescent="0.35">
      <c r="A75" s="5" t="s">
        <v>113</v>
      </c>
      <c r="B75" s="10" t="s">
        <v>114</v>
      </c>
      <c r="C75" s="19"/>
      <c r="D75" s="19"/>
      <c r="E75" s="19"/>
    </row>
    <row r="76" spans="1:5" ht="66" customHeight="1" thickBot="1" x14ac:dyDescent="0.35">
      <c r="A76" s="5" t="s">
        <v>115</v>
      </c>
      <c r="B76" s="10" t="s">
        <v>116</v>
      </c>
      <c r="C76" s="19">
        <v>-88045</v>
      </c>
      <c r="D76" s="19">
        <v>-88045</v>
      </c>
      <c r="E76" s="19"/>
    </row>
    <row r="77" spans="1:5" ht="58.2" customHeight="1" thickBot="1" x14ac:dyDescent="0.35">
      <c r="A77" s="5" t="s">
        <v>117</v>
      </c>
      <c r="B77" s="10" t="s">
        <v>118</v>
      </c>
      <c r="C77" s="19">
        <f>C78</f>
        <v>88045</v>
      </c>
      <c r="D77" s="19">
        <f>D78</f>
        <v>88045</v>
      </c>
      <c r="E77" s="19"/>
    </row>
    <row r="78" spans="1:5" ht="66" customHeight="1" thickBot="1" x14ac:dyDescent="0.35">
      <c r="A78" s="5" t="s">
        <v>142</v>
      </c>
      <c r="B78" s="10" t="s">
        <v>119</v>
      </c>
      <c r="C78" s="19">
        <v>88045</v>
      </c>
      <c r="D78" s="19">
        <v>88045</v>
      </c>
      <c r="E78" s="19"/>
    </row>
    <row r="79" spans="1:5" ht="67.8" customHeight="1" thickBot="1" x14ac:dyDescent="0.35">
      <c r="A79" s="5" t="s">
        <v>120</v>
      </c>
      <c r="B79" s="10" t="s">
        <v>121</v>
      </c>
      <c r="C79" s="19">
        <f>C80+C81</f>
        <v>-11710.600000000093</v>
      </c>
      <c r="D79" s="19">
        <f>D80+D81</f>
        <v>-7707</v>
      </c>
      <c r="E79" s="19"/>
    </row>
    <row r="80" spans="1:5" ht="43.8" customHeight="1" thickBot="1" x14ac:dyDescent="0.35">
      <c r="A80" s="5" t="s">
        <v>122</v>
      </c>
      <c r="B80" s="10" t="s">
        <v>123</v>
      </c>
      <c r="C80" s="19">
        <f>-C31-C75-C78</f>
        <v>-662622</v>
      </c>
      <c r="D80" s="19">
        <f>-D31-D78</f>
        <v>-386391.3</v>
      </c>
      <c r="E80" s="19"/>
    </row>
    <row r="81" spans="1:5" ht="37.799999999999997" customHeight="1" thickBot="1" x14ac:dyDescent="0.35">
      <c r="A81" s="5" t="s">
        <v>124</v>
      </c>
      <c r="B81" s="10" t="s">
        <v>125</v>
      </c>
      <c r="C81" s="19">
        <f>C70-C76</f>
        <v>650911.39999999991</v>
      </c>
      <c r="D81" s="19">
        <f>D70-D76</f>
        <v>378684.3</v>
      </c>
      <c r="E81" s="19"/>
    </row>
    <row r="82" spans="1:5" ht="66.599999999999994" customHeight="1" thickBot="1" x14ac:dyDescent="0.35">
      <c r="A82" s="15" t="s">
        <v>126</v>
      </c>
      <c r="B82" s="16" t="s">
        <v>127</v>
      </c>
      <c r="C82" s="21">
        <f>C72</f>
        <v>-11710.600000000093</v>
      </c>
      <c r="D82" s="21">
        <f>D72</f>
        <v>-7707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2022-10-07T08:50:09Z</dcterms:modified>
</cp:coreProperties>
</file>