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4.21" sheetId="6" r:id="rId1"/>
  </sheets>
  <calcPr calcId="152511"/>
</workbook>
</file>

<file path=xl/calcChain.xml><?xml version="1.0" encoding="utf-8"?>
<calcChain xmlns="http://schemas.openxmlformats.org/spreadsheetml/2006/main">
  <c r="D82" i="6" l="1"/>
  <c r="D74" i="6"/>
  <c r="D78" i="6"/>
  <c r="D71" i="6" l="1"/>
  <c r="D60" i="6"/>
  <c r="C60" i="6"/>
  <c r="E64" i="6"/>
  <c r="E38" i="6" l="1"/>
  <c r="D25" i="6"/>
  <c r="E15" i="6"/>
  <c r="D56" i="6" l="1"/>
  <c r="E19" i="6" l="1"/>
  <c r="E23" i="6" l="1"/>
  <c r="E22" i="6"/>
  <c r="E21" i="6"/>
  <c r="E20" i="6"/>
  <c r="C78" i="6"/>
  <c r="D75" i="6"/>
  <c r="C75" i="6"/>
  <c r="E70" i="6"/>
  <c r="D68" i="6"/>
  <c r="C68" i="6"/>
  <c r="E67" i="6"/>
  <c r="D65" i="6"/>
  <c r="C65" i="6"/>
  <c r="E63" i="6"/>
  <c r="E62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D44" i="6"/>
  <c r="C44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24" i="6"/>
  <c r="E18" i="6"/>
  <c r="E16" i="6"/>
  <c r="E14" i="6"/>
  <c r="E13" i="6"/>
  <c r="E12" i="6"/>
  <c r="E11" i="6"/>
  <c r="E10" i="6"/>
  <c r="E9" i="6"/>
  <c r="E8" i="6"/>
  <c r="D7" i="6"/>
  <c r="C7" i="6"/>
  <c r="C74" i="6" l="1"/>
  <c r="E50" i="6"/>
  <c r="E68" i="6"/>
  <c r="C31" i="6"/>
  <c r="C81" i="6" s="1"/>
  <c r="E65" i="6"/>
  <c r="E60" i="6"/>
  <c r="E40" i="6"/>
  <c r="D31" i="6"/>
  <c r="E33" i="6"/>
  <c r="C71" i="6"/>
  <c r="C82" i="6" s="1"/>
  <c r="E25" i="6"/>
  <c r="E7" i="6"/>
  <c r="E44" i="6"/>
  <c r="C80" i="6" l="1"/>
  <c r="C73" i="6" s="1"/>
  <c r="C83" i="6" s="1"/>
  <c r="E31" i="6"/>
  <c r="D81" i="6"/>
  <c r="D80" i="6" s="1"/>
  <c r="E71" i="6"/>
  <c r="D73" i="6" l="1"/>
  <c r="D83" i="6" s="1"/>
</calcChain>
</file>

<file path=xl/sharedStrings.xml><?xml version="1.0" encoding="utf-8"?>
<sst xmlns="http://schemas.openxmlformats.org/spreadsheetml/2006/main" count="154" uniqueCount="147">
  <si>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</si>
  <si>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</si>
  <si>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</si>
  <si>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</si>
  <si>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</si>
  <si>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</si>
  <si>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</si>
  <si>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</si>
  <si>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</si>
  <si>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</si>
  <si>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</si>
  <si>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</si>
  <si>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</si>
  <si>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</si>
  <si>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</si>
  <si>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</si>
  <si>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</si>
  <si>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</si>
  <si>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</si>
  <si>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</si>
  <si>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</si>
  <si>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</si>
  <si>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</si>
  <si>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</si>
  <si>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</si>
  <si>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</si>
  <si>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</si>
  <si>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</si>
  <si>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</si>
  <si>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</si>
  <si>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</si>
  <si>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</si>
  <si>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</si>
  <si>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</si>
  <si>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</si>
  <si>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</si>
  <si>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</si>
  <si>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</si>
  <si>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</si>
  <si>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</si>
  <si>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</si>
  <si>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</si>
  <si>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</si>
  <si>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</si>
  <si>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</si>
  <si>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</si>
  <si>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</si>
  <si>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</si>
  <si>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</si>
  <si>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</si>
  <si>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</si>
  <si>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</si>
  <si>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</si>
  <si>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</si>
  <si>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</si>
  <si>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</si>
  <si>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</si>
  <si>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</si>
  <si>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</si>
  <si>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</si>
  <si>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</si>
  <si>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</si>
  <si>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</si>
  <si>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</si>
  <si>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</si>
  <si>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</si>
  <si>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</si>
  <si>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</si>
  <si>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</si>
  <si>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</si>
  <si>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</si>
  <si>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</si>
  <si>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</si>
  <si>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</si>
  <si>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</si>
  <si>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</si>
  <si>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</si>
  <si>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</si>
  <si>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</si>
  <si>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</si>
  <si>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</si>
  <si>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</si>
  <si>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</si>
  <si>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</si>
  <si>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</si>
  <si>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</si>
  <si>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</si>
  <si>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</si>
  <si>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</si>
  <si>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</si>
  <si>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</si>
  <si>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</si>
  <si>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</si>
  <si>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</si>
  <si>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</si>
  <si>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</si>
  <si>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</si>
  <si>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</si>
  <si>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</si>
  <si>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</si>
  <si>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</si>
  <si>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</si>
  <si>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</si>
  <si>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</si>
  <si>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</si>
  <si>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</si>
  <si>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</si>
  <si>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</si>
  <si>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</si>
  <si>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</si>
  <si>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</si>
  <si>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</si>
  <si>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</si>
  <si>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</si>
  <si>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</si>
  <si>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</si>
  <si>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</si>
  <si>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</si>
  <si>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</si>
  <si>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</si>
  <si>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</si>
  <si>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</si>
  <si>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</si>
  <si>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</si>
  <si>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</si>
  <si>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</si>
  <si>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</si>
  <si>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</si>
  <si>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</si>
  <si>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</si>
  <si>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</si>
  <si>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</si>
  <si>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</si>
  <si>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</si>
  <si>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</si>
  <si>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</si>
  <si>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</si>
  <si>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</si>
  <si>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</si>
  <si>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</si>
  <si>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</si>
  <si>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</si>
  <si>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2021 год</t>
  </si>
  <si>
    <t xml:space="preserve">городского поселения город Россошь по состоянию на 01.04.2021 года      </t>
  </si>
  <si>
    <t>Исполнено по состоянию на 01.04.2021 года</t>
  </si>
  <si>
    <t>Другие вопросы в области социальной политики</t>
  </si>
  <si>
    <t>000 10 06 000 00 00 000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</si>
</sst>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64" workbookViewId="0">
      <selection activeCell="A72" sqref="A72:E83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142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62094.900000000009</v>
      </c>
      <c r="E7" s="18">
        <f>D7/C7%</f>
        <v>21.333072688881913</v>
      </c>
    </row>
    <row r="8" spans="1:5" ht="33.6" customHeight="1" thickBot="1" x14ac:dyDescent="0.35">
      <c r="A8" s="5" t="s">
        <v>9</v>
      </c>
      <c r="B8" s="6" t="s">
        <v>10</v>
      </c>
      <c r="C8" s="19">
        <v>101578</v>
      </c>
      <c r="D8" s="19">
        <v>21665.8</v>
      </c>
      <c r="E8" s="18">
        <f t="shared" ref="E8:E31" si="0">D8/C8%</f>
        <v>21.329224832148693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2076.8000000000002</v>
      </c>
      <c r="E9" s="18">
        <f t="shared" si="0"/>
        <v>22.421834513732946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1405</v>
      </c>
      <c r="D10" s="19">
        <v>346.5</v>
      </c>
      <c r="E10" s="18">
        <f t="shared" si="0"/>
        <v>24.661921708185051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570.6</v>
      </c>
      <c r="E11" s="18">
        <f t="shared" si="0"/>
        <v>3.8040000000000003</v>
      </c>
    </row>
    <row r="12" spans="1:5" ht="24.6" customHeight="1" thickBot="1" x14ac:dyDescent="0.35">
      <c r="A12" s="5" t="s">
        <v>17</v>
      </c>
      <c r="B12" s="6" t="s">
        <v>18</v>
      </c>
      <c r="C12" s="19">
        <v>134578</v>
      </c>
      <c r="D12" s="19">
        <v>26816.1</v>
      </c>
      <c r="E12" s="18">
        <f t="shared" si="0"/>
        <v>19.926065181530412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4025.2</v>
      </c>
      <c r="E13" s="18">
        <f t="shared" si="0"/>
        <v>27.759999999999998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302.8</v>
      </c>
      <c r="E14" s="18">
        <f t="shared" si="0"/>
        <v>19.947299077733863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1616.8</v>
      </c>
      <c r="E15" s="18">
        <f t="shared" si="0"/>
        <v>48.786964393482194</v>
      </c>
    </row>
    <row r="16" spans="1:5" ht="56.4" customHeight="1" thickBot="1" x14ac:dyDescent="0.35">
      <c r="A16" s="5" t="s">
        <v>25</v>
      </c>
      <c r="B16" s="6" t="s">
        <v>26</v>
      </c>
      <c r="C16" s="19">
        <v>5</v>
      </c>
      <c r="D16" s="19">
        <v>224.4</v>
      </c>
      <c r="E16" s="18">
        <f t="shared" si="0"/>
        <v>4488</v>
      </c>
    </row>
    <row r="17" spans="1:5" ht="137.4" customHeight="1" thickBot="1" x14ac:dyDescent="0.35">
      <c r="A17" s="22" t="s">
        <v>133</v>
      </c>
      <c r="B17" s="23" t="s">
        <v>134</v>
      </c>
      <c r="C17" s="19"/>
      <c r="D17" s="19">
        <v>282.89999999999998</v>
      </c>
      <c r="E17" s="18"/>
    </row>
    <row r="18" spans="1:5" ht="47.4" customHeight="1" thickBot="1" x14ac:dyDescent="0.35">
      <c r="A18" s="5" t="s">
        <v>27</v>
      </c>
      <c r="B18" s="6" t="s">
        <v>28</v>
      </c>
      <c r="C18" s="19">
        <v>8700</v>
      </c>
      <c r="D18" s="19">
        <v>1934.3</v>
      </c>
      <c r="E18" s="18">
        <f t="shared" si="0"/>
        <v>22.233333333333334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>
        <v>924.8</v>
      </c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1148.9000000000001</v>
      </c>
      <c r="E20" s="18" t="e">
        <f t="shared" si="0"/>
        <v>#DIV/0!</v>
      </c>
    </row>
    <row r="21" spans="1:5" ht="99" customHeight="1" thickBot="1" x14ac:dyDescent="0.35">
      <c r="A21" s="22" t="s">
        <v>131</v>
      </c>
      <c r="B21" s="23" t="s">
        <v>132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>
        <v>85</v>
      </c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59.3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>
        <v>1213</v>
      </c>
      <c r="D24" s="19">
        <v>14.7</v>
      </c>
      <c r="E24" s="18">
        <f t="shared" si="0"/>
        <v>1.211871393239901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179643.8</v>
      </c>
      <c r="D25" s="18">
        <f>SUM(D26:D30)</f>
        <v>6635.8</v>
      </c>
      <c r="E25" s="18">
        <f t="shared" si="0"/>
        <v>3.6938653045638095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1810.7</v>
      </c>
      <c r="E26" s="18">
        <f t="shared" si="0"/>
        <v>24.999309678310091</v>
      </c>
    </row>
    <row r="27" spans="1:5" ht="15" thickBot="1" x14ac:dyDescent="0.35">
      <c r="A27" s="5" t="s">
        <v>42</v>
      </c>
      <c r="B27" s="6" t="s">
        <v>136</v>
      </c>
      <c r="C27" s="19">
        <v>82703.3</v>
      </c>
      <c r="D27" s="19"/>
      <c r="E27" s="18">
        <f t="shared" si="0"/>
        <v>0</v>
      </c>
    </row>
    <row r="28" spans="1:5" ht="27" thickBot="1" x14ac:dyDescent="0.35">
      <c r="A28" s="5" t="s">
        <v>43</v>
      </c>
      <c r="B28" s="6" t="s">
        <v>137</v>
      </c>
      <c r="C28" s="19">
        <v>89547.5</v>
      </c>
      <c r="D28" s="19">
        <v>4696.1000000000004</v>
      </c>
      <c r="E28" s="18">
        <f t="shared" si="0"/>
        <v>5.2442558418716327</v>
      </c>
    </row>
    <row r="29" spans="1:5" ht="27" thickBot="1" x14ac:dyDescent="0.35">
      <c r="A29" s="5" t="s">
        <v>44</v>
      </c>
      <c r="B29" s="6" t="s">
        <v>139</v>
      </c>
      <c r="C29" s="19">
        <v>150</v>
      </c>
      <c r="D29" s="19">
        <v>129</v>
      </c>
      <c r="E29" s="18">
        <f t="shared" si="0"/>
        <v>86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470717.2</v>
      </c>
      <c r="D31" s="18">
        <f>D7+D25</f>
        <v>68730.700000000012</v>
      </c>
      <c r="E31" s="18">
        <f t="shared" si="0"/>
        <v>14.601272271334041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57254.5</v>
      </c>
      <c r="D33" s="20">
        <f>SUM(D35:D39)</f>
        <v>7489.3</v>
      </c>
      <c r="E33" s="20">
        <f>D33/C33%</f>
        <v>13.08071854614048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3842.3</v>
      </c>
      <c r="D35" s="19">
        <v>580.5</v>
      </c>
      <c r="E35" s="20">
        <f t="shared" ref="E35:E71" si="1">D35/C35%</f>
        <v>15.10813835463134</v>
      </c>
    </row>
    <row r="36" spans="1:5" ht="76.2" customHeight="1" thickBot="1" x14ac:dyDescent="0.35">
      <c r="A36" s="9" t="s">
        <v>53</v>
      </c>
      <c r="B36" s="6" t="s">
        <v>54</v>
      </c>
      <c r="C36" s="19">
        <v>18156.099999999999</v>
      </c>
      <c r="D36" s="19">
        <v>3094</v>
      </c>
      <c r="E36" s="20">
        <f t="shared" si="1"/>
        <v>17.041104642516842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200</v>
      </c>
      <c r="D37" s="19"/>
      <c r="E37" s="20">
        <f t="shared" si="1"/>
        <v>0</v>
      </c>
    </row>
    <row r="38" spans="1:5" ht="24.6" customHeight="1" thickBot="1" x14ac:dyDescent="0.35">
      <c r="A38" s="5" t="s">
        <v>57</v>
      </c>
      <c r="B38" s="6" t="s">
        <v>58</v>
      </c>
      <c r="C38" s="19">
        <v>2750.9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32305.200000000001</v>
      </c>
      <c r="D39" s="19">
        <v>3814.8</v>
      </c>
      <c r="E39" s="20">
        <f t="shared" si="1"/>
        <v>11.808625236803982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22919.4</v>
      </c>
      <c r="D40" s="20">
        <f>SUM(D42:D43)</f>
        <v>4316.5</v>
      </c>
      <c r="E40" s="20">
        <f t="shared" si="1"/>
        <v>18.833390053840848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21194.400000000001</v>
      </c>
      <c r="D42" s="19">
        <v>4316.5</v>
      </c>
      <c r="E42" s="20">
        <f t="shared" si="1"/>
        <v>20.366228815158721</v>
      </c>
    </row>
    <row r="43" spans="1:5" ht="63.6" customHeight="1" thickBot="1" x14ac:dyDescent="0.35">
      <c r="A43" s="5" t="s">
        <v>64</v>
      </c>
      <c r="B43" s="6" t="s">
        <v>65</v>
      </c>
      <c r="C43" s="19">
        <v>1725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136524.30000000002</v>
      </c>
      <c r="D44" s="20">
        <f>SUM(D46:D49)</f>
        <v>13574</v>
      </c>
      <c r="E44" s="20">
        <f t="shared" si="1"/>
        <v>9.9425523514861442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3697.1</v>
      </c>
      <c r="D47" s="19">
        <v>356.1</v>
      </c>
      <c r="E47" s="20">
        <f t="shared" si="1"/>
        <v>9.6318736306835095</v>
      </c>
    </row>
    <row r="48" spans="1:5" ht="35.4" customHeight="1" thickBot="1" x14ac:dyDescent="0.35">
      <c r="A48" s="5" t="s">
        <v>72</v>
      </c>
      <c r="B48" s="6" t="s">
        <v>73</v>
      </c>
      <c r="C48" s="19">
        <v>116894.8</v>
      </c>
      <c r="D48" s="19">
        <v>10854.7</v>
      </c>
      <c r="E48" s="20">
        <f t="shared" si="1"/>
        <v>9.285870714522801</v>
      </c>
    </row>
    <row r="49" spans="1:5" ht="36" customHeight="1" thickBot="1" x14ac:dyDescent="0.35">
      <c r="A49" s="5" t="s">
        <v>74</v>
      </c>
      <c r="B49" s="6" t="s">
        <v>75</v>
      </c>
      <c r="C49" s="19">
        <v>15441.7</v>
      </c>
      <c r="D49" s="19">
        <v>2363.1999999999998</v>
      </c>
      <c r="E49" s="20">
        <f t="shared" si="1"/>
        <v>15.304014454367069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218027.19999999998</v>
      </c>
      <c r="D50" s="20">
        <f>SUM(D52:D55)</f>
        <v>15128.400000000001</v>
      </c>
      <c r="E50" s="20">
        <f t="shared" si="1"/>
        <v>6.9387672730741858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41716.699999999997</v>
      </c>
      <c r="D52" s="19">
        <v>311</v>
      </c>
      <c r="E52" s="20">
        <f t="shared" si="1"/>
        <v>0.74550479783875523</v>
      </c>
    </row>
    <row r="53" spans="1:5" ht="25.8" customHeight="1" thickBot="1" x14ac:dyDescent="0.35">
      <c r="A53" s="5" t="s">
        <v>80</v>
      </c>
      <c r="B53" s="6" t="s">
        <v>81</v>
      </c>
      <c r="C53" s="19">
        <v>4999.1000000000004</v>
      </c>
      <c r="D53" s="19">
        <v>384.1</v>
      </c>
      <c r="E53" s="20">
        <f t="shared" si="1"/>
        <v>7.6833830089416093</v>
      </c>
    </row>
    <row r="54" spans="1:5" ht="23.4" customHeight="1" thickBot="1" x14ac:dyDescent="0.35">
      <c r="A54" s="5" t="s">
        <v>82</v>
      </c>
      <c r="B54" s="6" t="s">
        <v>83</v>
      </c>
      <c r="C54" s="19">
        <v>138275.5</v>
      </c>
      <c r="D54" s="19">
        <v>14251.6</v>
      </c>
      <c r="E54" s="20">
        <f t="shared" si="1"/>
        <v>10.306670379062089</v>
      </c>
    </row>
    <row r="55" spans="1:5" ht="39" customHeight="1" thickBot="1" x14ac:dyDescent="0.35">
      <c r="A55" s="5" t="s">
        <v>84</v>
      </c>
      <c r="B55" s="6" t="s">
        <v>85</v>
      </c>
      <c r="C55" s="19">
        <v>33035.9</v>
      </c>
      <c r="D55" s="19">
        <v>181.7</v>
      </c>
      <c r="E55" s="20">
        <f t="shared" si="1"/>
        <v>0.55000771887552624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53527.200000000004</v>
      </c>
      <c r="D56" s="20">
        <f>D58+D59</f>
        <v>8989.2999999999993</v>
      </c>
      <c r="E56" s="20">
        <f t="shared" si="1"/>
        <v>16.793891703657202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33809.300000000003</v>
      </c>
      <c r="D58" s="19">
        <v>5792</v>
      </c>
      <c r="E58" s="20">
        <f t="shared" si="1"/>
        <v>17.131381010550349</v>
      </c>
    </row>
    <row r="59" spans="1:5" ht="31.2" customHeight="1" thickBot="1" x14ac:dyDescent="0.35">
      <c r="A59" s="5" t="s">
        <v>90</v>
      </c>
      <c r="B59" s="6" t="s">
        <v>91</v>
      </c>
      <c r="C59" s="19">
        <v>19717.900000000001</v>
      </c>
      <c r="D59" s="19">
        <v>3197.3</v>
      </c>
      <c r="E59" s="20">
        <f t="shared" si="1"/>
        <v>16.215215616267454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SUM(C62:C64)</f>
        <v>3284.7</v>
      </c>
      <c r="D60" s="20">
        <f>SUM(D62:D64)</f>
        <v>434</v>
      </c>
      <c r="E60" s="20">
        <f t="shared" si="1"/>
        <v>13.212774378177611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434</v>
      </c>
      <c r="E62" s="20">
        <f t="shared" si="1"/>
        <v>25.539928205731773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/>
      <c r="E63" s="20">
        <f t="shared" si="1"/>
        <v>0</v>
      </c>
    </row>
    <row r="64" spans="1:5" ht="24" customHeight="1" thickBot="1" x14ac:dyDescent="0.35">
      <c r="A64" s="5" t="s">
        <v>145</v>
      </c>
      <c r="B64" s="6" t="s">
        <v>146</v>
      </c>
      <c r="C64" s="19">
        <v>1335.4</v>
      </c>
      <c r="D64" s="19"/>
      <c r="E64" s="20">
        <f t="shared" si="1"/>
        <v>0</v>
      </c>
    </row>
    <row r="65" spans="1:5" ht="22.2" customHeight="1" thickBot="1" x14ac:dyDescent="0.35">
      <c r="A65" s="8" t="s">
        <v>98</v>
      </c>
      <c r="B65" s="7" t="s">
        <v>99</v>
      </c>
      <c r="C65" s="20">
        <f>SUM(C67)</f>
        <v>7250</v>
      </c>
      <c r="D65" s="20">
        <f>SUM(D67)</f>
        <v>1203</v>
      </c>
      <c r="E65" s="20">
        <f t="shared" si="1"/>
        <v>16.593103448275862</v>
      </c>
    </row>
    <row r="66" spans="1:5" ht="15" thickBot="1" x14ac:dyDescent="0.35">
      <c r="A66" s="5" t="s">
        <v>50</v>
      </c>
      <c r="B66" s="6"/>
      <c r="C66" s="19"/>
      <c r="D66" s="19"/>
      <c r="E66" s="20"/>
    </row>
    <row r="67" spans="1:5" ht="30" customHeight="1" thickBot="1" x14ac:dyDescent="0.35">
      <c r="A67" s="5" t="s">
        <v>100</v>
      </c>
      <c r="B67" s="6" t="s">
        <v>101</v>
      </c>
      <c r="C67" s="19">
        <v>7250</v>
      </c>
      <c r="D67" s="19">
        <v>1203</v>
      </c>
      <c r="E67" s="20">
        <f t="shared" si="1"/>
        <v>16.593103448275862</v>
      </c>
    </row>
    <row r="68" spans="1:5" ht="44.4" customHeight="1" thickBot="1" x14ac:dyDescent="0.35">
      <c r="A68" s="8" t="s">
        <v>102</v>
      </c>
      <c r="B68" s="7" t="s">
        <v>103</v>
      </c>
      <c r="C68" s="20">
        <f>SUM(C70)</f>
        <v>16525.3</v>
      </c>
      <c r="D68" s="20">
        <f>SUM(D70)</f>
        <v>3468.6</v>
      </c>
      <c r="E68" s="20">
        <f t="shared" si="1"/>
        <v>20.989634076234623</v>
      </c>
    </row>
    <row r="69" spans="1:5" ht="15" thickBot="1" x14ac:dyDescent="0.35">
      <c r="A69" s="5" t="s">
        <v>50</v>
      </c>
      <c r="B69" s="6"/>
      <c r="C69" s="19"/>
      <c r="D69" s="19"/>
      <c r="E69" s="20"/>
    </row>
    <row r="70" spans="1:5" ht="38.4" customHeight="1" thickBot="1" x14ac:dyDescent="0.35">
      <c r="A70" s="5" t="s">
        <v>104</v>
      </c>
      <c r="B70" s="6" t="s">
        <v>105</v>
      </c>
      <c r="C70" s="19">
        <v>16525.3</v>
      </c>
      <c r="D70" s="19">
        <v>3468.6</v>
      </c>
      <c r="E70" s="20">
        <f t="shared" si="1"/>
        <v>20.989634076234623</v>
      </c>
    </row>
    <row r="71" spans="1:5" ht="27.6" customHeight="1" thickBot="1" x14ac:dyDescent="0.35">
      <c r="A71" s="4" t="s">
        <v>106</v>
      </c>
      <c r="B71" s="15" t="s">
        <v>107</v>
      </c>
      <c r="C71" s="18">
        <f>C33+C40+C44+C50+C56+C60+C65+C68</f>
        <v>515312.60000000003</v>
      </c>
      <c r="D71" s="18">
        <f>D33+D40+D44+D50+D56+D60+D65+D68</f>
        <v>54603.1</v>
      </c>
      <c r="E71" s="20">
        <f t="shared" si="1"/>
        <v>10.596111952240252</v>
      </c>
    </row>
    <row r="72" spans="1:5" ht="40.799999999999997" customHeight="1" thickBot="1" x14ac:dyDescent="0.35">
      <c r="A72" s="4" t="s">
        <v>108</v>
      </c>
      <c r="B72" s="13"/>
      <c r="C72" s="17"/>
      <c r="D72" s="17"/>
      <c r="E72" s="17"/>
    </row>
    <row r="73" spans="1:5" ht="40.200000000000003" thickBot="1" x14ac:dyDescent="0.35">
      <c r="A73" s="5" t="s">
        <v>109</v>
      </c>
      <c r="B73" s="10" t="s">
        <v>110</v>
      </c>
      <c r="C73" s="19">
        <f>C74+C80</f>
        <v>44595.400000000009</v>
      </c>
      <c r="D73" s="19">
        <f>D74+D80</f>
        <v>-14127.600000000013</v>
      </c>
      <c r="E73" s="19"/>
    </row>
    <row r="74" spans="1:5" ht="42.6" customHeight="1" thickBot="1" x14ac:dyDescent="0.35">
      <c r="A74" s="5" t="s">
        <v>111</v>
      </c>
      <c r="B74" s="10" t="s">
        <v>112</v>
      </c>
      <c r="C74" s="19">
        <f>C75+C78</f>
        <v>27503.999999999989</v>
      </c>
      <c r="D74" s="19">
        <f>D75+D78</f>
        <v>-9249.5999999999985</v>
      </c>
      <c r="E74" s="19"/>
    </row>
    <row r="75" spans="1:5" ht="35.4" customHeight="1" thickBot="1" x14ac:dyDescent="0.35">
      <c r="A75" s="5" t="s">
        <v>113</v>
      </c>
      <c r="B75" s="10" t="s">
        <v>114</v>
      </c>
      <c r="C75" s="19">
        <f>C76+C77</f>
        <v>27504.299999999988</v>
      </c>
      <c r="D75" s="19">
        <f>D76+D77</f>
        <v>-9249.2999999999993</v>
      </c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313658.59999999998</v>
      </c>
      <c r="D76" s="19"/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v>-286154.3</v>
      </c>
      <c r="D77" s="19">
        <v>-9249.2999999999993</v>
      </c>
      <c r="E77" s="19"/>
    </row>
    <row r="78" spans="1:5" ht="49.2" customHeight="1" thickBot="1" x14ac:dyDescent="0.35">
      <c r="A78" s="5" t="s">
        <v>119</v>
      </c>
      <c r="B78" s="10" t="s">
        <v>120</v>
      </c>
      <c r="C78" s="19">
        <f>C79</f>
        <v>-0.3</v>
      </c>
      <c r="D78" s="19">
        <f>D79</f>
        <v>-0.3</v>
      </c>
      <c r="E78" s="19"/>
    </row>
    <row r="79" spans="1:5" ht="67.8" customHeight="1" thickBot="1" x14ac:dyDescent="0.35">
      <c r="A79" s="5" t="s">
        <v>121</v>
      </c>
      <c r="B79" s="10" t="s">
        <v>122</v>
      </c>
      <c r="C79" s="19">
        <v>-0.3</v>
      </c>
      <c r="D79" s="19">
        <v>-0.3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C81+C82</f>
        <v>17091.400000000023</v>
      </c>
      <c r="D80" s="19">
        <f>D81+D82</f>
        <v>-4878.0000000000146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-C31-C76</f>
        <v>-784375.8</v>
      </c>
      <c r="D81" s="19">
        <f>-D31-D76</f>
        <v>-68730.700000000012</v>
      </c>
      <c r="E81" s="19"/>
    </row>
    <row r="82" spans="1:5" ht="34.200000000000003" customHeight="1" thickBot="1" x14ac:dyDescent="0.35">
      <c r="A82" s="5" t="s">
        <v>127</v>
      </c>
      <c r="B82" s="10" t="s">
        <v>128</v>
      </c>
      <c r="C82" s="19">
        <f>C71-C77-C79</f>
        <v>801467.20000000007</v>
      </c>
      <c r="D82" s="19">
        <f>D71-D77-D79</f>
        <v>63852.7</v>
      </c>
      <c r="E82" s="19"/>
    </row>
    <row r="83" spans="1:5" ht="53.4" thickBot="1" x14ac:dyDescent="0.35">
      <c r="A83" s="15" t="s">
        <v>129</v>
      </c>
      <c r="B83" s="16" t="s">
        <v>130</v>
      </c>
      <c r="C83" s="21">
        <f>C73</f>
        <v>44595.400000000009</v>
      </c>
      <c r="D83" s="21">
        <f>D73</f>
        <v>-14127.600000000013</v>
      </c>
      <c r="E83" s="21"/>
    </row>
    <row r="84" spans="1:5" ht="15.6" x14ac:dyDescent="0.3">
      <c r="A84" s="24"/>
    </row>
    <row r="85" spans="1:5" ht="15.6" x14ac:dyDescent="0.3">
      <c r="A85" s="24"/>
    </row>
    <row r="86" spans="1:5" ht="15.6" x14ac:dyDescent="0.3">
      <c r="A86" s="12"/>
    </row>
    <row r="87" spans="1:5" ht="15.6" x14ac:dyDescent="0.3">
      <c r="A87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2021-04-07T11:31:43Z</dcterms:modified>
</cp:coreProperties>
</file>